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KUJAWSKO-POMORSKIE\"/>
    </mc:Choice>
  </mc:AlternateContent>
  <xr:revisionPtr revIDLastSave="0" documentId="13_ncr:1_{A05A53B8-FDCE-4270-A992-82AF972B4BED}" xr6:coauthVersionLast="40" xr6:coauthVersionMax="40" xr10:uidLastSave="{00000000-0000-0000-0000-000000000000}"/>
  <bookViews>
    <workbookView xWindow="0" yWindow="0" windowWidth="20490" windowHeight="7695" tabRatio="827" activeTab="1" xr2:uid="{00000000-000D-0000-FFFF-FFFF00000000}"/>
  </bookViews>
  <sheets>
    <sheet name="Części_Raport" sheetId="79" r:id="rId1"/>
    <sheet name="Części_wykaz" sheetId="22" r:id="rId2"/>
    <sheet name="147" sheetId="78" r:id="rId3"/>
    <sheet name="146" sheetId="77" r:id="rId4"/>
    <sheet name="145" sheetId="76" r:id="rId5"/>
    <sheet name="144" sheetId="75" r:id="rId6"/>
    <sheet name="143" sheetId="74" r:id="rId7"/>
    <sheet name="142" sheetId="73" r:id="rId8"/>
    <sheet name="141" sheetId="72" r:id="rId9"/>
    <sheet name="140" sheetId="71" r:id="rId10"/>
    <sheet name="139" sheetId="70" r:id="rId11"/>
    <sheet name="138" sheetId="69" r:id="rId12"/>
    <sheet name="137" sheetId="68" r:id="rId13"/>
    <sheet name="136" sheetId="67" r:id="rId14"/>
    <sheet name="135" sheetId="66" r:id="rId15"/>
    <sheet name="134" sheetId="65" r:id="rId16"/>
    <sheet name="133" sheetId="64" r:id="rId17"/>
    <sheet name="132" sheetId="63" r:id="rId18"/>
    <sheet name="131" sheetId="62" r:id="rId19"/>
    <sheet name="130" sheetId="61" r:id="rId20"/>
    <sheet name="129" sheetId="60" r:id="rId21"/>
    <sheet name="128" sheetId="59" r:id="rId22"/>
    <sheet name="127" sheetId="58" r:id="rId23"/>
    <sheet name="126" sheetId="57" r:id="rId24"/>
    <sheet name="125" sheetId="56" r:id="rId25"/>
    <sheet name="124" sheetId="55" r:id="rId26"/>
    <sheet name="123" sheetId="54" r:id="rId27"/>
    <sheet name="122" sheetId="53" r:id="rId28"/>
    <sheet name="121" sheetId="52" r:id="rId29"/>
    <sheet name="120" sheetId="51" r:id="rId30"/>
    <sheet name="119" sheetId="50" r:id="rId31"/>
    <sheet name="118" sheetId="49" r:id="rId32"/>
    <sheet name="117" sheetId="48" r:id="rId33"/>
    <sheet name="116" sheetId="47" r:id="rId34"/>
    <sheet name="115" sheetId="46" r:id="rId35"/>
    <sheet name="114" sheetId="45" r:id="rId36"/>
    <sheet name="113" sheetId="44" r:id="rId37"/>
    <sheet name="112" sheetId="43" r:id="rId38"/>
    <sheet name="111" sheetId="42" r:id="rId39"/>
    <sheet name="110" sheetId="41" r:id="rId40"/>
    <sheet name="109" sheetId="40" r:id="rId41"/>
    <sheet name="108" sheetId="39" r:id="rId42"/>
    <sheet name="107" sheetId="38" r:id="rId43"/>
    <sheet name="106" sheetId="37" r:id="rId44"/>
    <sheet name="105" sheetId="36" r:id="rId45"/>
    <sheet name="104" sheetId="35" r:id="rId46"/>
    <sheet name="103" sheetId="34" r:id="rId47"/>
    <sheet name="102" sheetId="33" r:id="rId48"/>
    <sheet name="101" sheetId="32" r:id="rId49"/>
    <sheet name="100" sheetId="31" r:id="rId50"/>
    <sheet name="99" sheetId="30" r:id="rId51"/>
    <sheet name="98" sheetId="29" r:id="rId52"/>
    <sheet name="97" sheetId="28" r:id="rId53"/>
    <sheet name="96" sheetId="27" r:id="rId54"/>
    <sheet name="95" sheetId="26" r:id="rId55"/>
    <sheet name="94" sheetId="25" r:id="rId56"/>
    <sheet name="93" sheetId="24" r:id="rId57"/>
    <sheet name="92" sheetId="23" r:id="rId58"/>
  </sheets>
  <definedNames>
    <definedName name="_xlnm._FilterDatabase" localSheetId="1" hidden="1">Części_wykaz!$A$2:$F$58</definedName>
  </definedNames>
  <calcPr calcId="181029"/>
  <pivotCaches>
    <pivotCache cacheId="3" r:id="rId5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23" l="1"/>
  <c r="W17" i="23" s="1"/>
  <c r="R17" i="23"/>
  <c r="S17" i="23" s="1"/>
  <c r="W18" i="27"/>
  <c r="W19" i="27"/>
  <c r="V17" i="27"/>
  <c r="W17" i="27" s="1"/>
  <c r="V18" i="27"/>
  <c r="V19" i="27"/>
  <c r="S17" i="27"/>
  <c r="S18" i="27"/>
  <c r="R17" i="27"/>
  <c r="R18" i="27"/>
  <c r="R19" i="27"/>
  <c r="S19" i="27" s="1"/>
  <c r="V17" i="28"/>
  <c r="W17" i="28" s="1"/>
  <c r="V18" i="28"/>
  <c r="W18" i="28" s="1"/>
  <c r="R17" i="28"/>
  <c r="S17" i="28" s="1"/>
  <c r="R18" i="28"/>
  <c r="K4" i="28" s="1"/>
  <c r="V17" i="29"/>
  <c r="W17" i="29" s="1"/>
  <c r="R17" i="29"/>
  <c r="K4" i="29" s="1"/>
  <c r="V16" i="28"/>
  <c r="W16" i="28" s="1"/>
  <c r="R16" i="28"/>
  <c r="S16" i="28" s="1"/>
  <c r="V16" i="27"/>
  <c r="W16" i="27" s="1"/>
  <c r="R16" i="27"/>
  <c r="S16" i="27" s="1"/>
  <c r="V16" i="26"/>
  <c r="W16" i="26" s="1"/>
  <c r="L5" i="26" s="1"/>
  <c r="R16" i="26"/>
  <c r="K4" i="26" s="1"/>
  <c r="V16" i="25"/>
  <c r="W16" i="25" s="1"/>
  <c r="L5" i="25" s="1"/>
  <c r="R16" i="25"/>
  <c r="S16" i="25" s="1"/>
  <c r="L4" i="25" s="1"/>
  <c r="V16" i="24"/>
  <c r="W16" i="24" s="1"/>
  <c r="L5" i="24" s="1"/>
  <c r="R16" i="24"/>
  <c r="K4" i="24" s="1"/>
  <c r="V16" i="23"/>
  <c r="W16" i="23" s="1"/>
  <c r="R16" i="23"/>
  <c r="K4" i="23" s="1"/>
  <c r="V16" i="29"/>
  <c r="W16" i="29" s="1"/>
  <c r="R16" i="29"/>
  <c r="S16" i="29" s="1"/>
  <c r="N14" i="28"/>
  <c r="M14" i="28" s="1"/>
  <c r="N14" i="27"/>
  <c r="M14" i="27" s="1"/>
  <c r="J8" i="27" s="1"/>
  <c r="K8" i="27" s="1"/>
  <c r="L8" i="27" s="1"/>
  <c r="N14" i="26"/>
  <c r="M14" i="26" s="1"/>
  <c r="N14" i="25"/>
  <c r="M14" i="25" s="1"/>
  <c r="J8" i="25" s="1"/>
  <c r="K8" i="25" s="1"/>
  <c r="L8" i="25" s="1"/>
  <c r="N14" i="24"/>
  <c r="M14" i="24" s="1"/>
  <c r="N14" i="23"/>
  <c r="M14" i="23" s="1"/>
  <c r="N14" i="29"/>
  <c r="M14" i="29" s="1"/>
  <c r="H10" i="28"/>
  <c r="I10" i="28" s="1"/>
  <c r="H9" i="28"/>
  <c r="I9" i="28" s="1"/>
  <c r="I8" i="28"/>
  <c r="H8" i="28"/>
  <c r="H7" i="28"/>
  <c r="I7" i="28" s="1"/>
  <c r="H6" i="28"/>
  <c r="I6" i="28" s="1"/>
  <c r="J5" i="28"/>
  <c r="J4" i="28"/>
  <c r="L3" i="28"/>
  <c r="K3" i="28"/>
  <c r="J3" i="28"/>
  <c r="C2" i="28"/>
  <c r="H10" i="27"/>
  <c r="I10" i="27" s="1"/>
  <c r="H9" i="27"/>
  <c r="I9" i="27" s="1"/>
  <c r="H8" i="27"/>
  <c r="I8" i="27" s="1"/>
  <c r="H7" i="27"/>
  <c r="I7" i="27" s="1"/>
  <c r="H6" i="27"/>
  <c r="I6" i="27" s="1"/>
  <c r="J5" i="27"/>
  <c r="J4" i="27"/>
  <c r="L3" i="27"/>
  <c r="K3" i="27"/>
  <c r="J3" i="27"/>
  <c r="C2" i="27"/>
  <c r="H10" i="26"/>
  <c r="I10" i="26" s="1"/>
  <c r="H9" i="26"/>
  <c r="I9" i="26" s="1"/>
  <c r="H8" i="26"/>
  <c r="I8" i="26" s="1"/>
  <c r="H7" i="26"/>
  <c r="I7" i="26" s="1"/>
  <c r="I6" i="26"/>
  <c r="H6" i="26"/>
  <c r="K5" i="26"/>
  <c r="J5" i="26"/>
  <c r="J4" i="26"/>
  <c r="L3" i="26"/>
  <c r="K3" i="26"/>
  <c r="J3" i="26"/>
  <c r="C2" i="26"/>
  <c r="H10" i="25"/>
  <c r="I10" i="25" s="1"/>
  <c r="H9" i="25"/>
  <c r="I9" i="25" s="1"/>
  <c r="H8" i="25"/>
  <c r="I8" i="25" s="1"/>
  <c r="H7" i="25"/>
  <c r="I7" i="25" s="1"/>
  <c r="H6" i="25"/>
  <c r="I6" i="25" s="1"/>
  <c r="K5" i="25"/>
  <c r="J5" i="25"/>
  <c r="J4" i="25"/>
  <c r="L3" i="25"/>
  <c r="K3" i="25"/>
  <c r="J3" i="25"/>
  <c r="C2" i="25"/>
  <c r="H10" i="24"/>
  <c r="I10" i="24" s="1"/>
  <c r="H9" i="24"/>
  <c r="I9" i="24" s="1"/>
  <c r="H8" i="24"/>
  <c r="I8" i="24" s="1"/>
  <c r="H7" i="24"/>
  <c r="I7" i="24" s="1"/>
  <c r="I6" i="24"/>
  <c r="H6" i="24"/>
  <c r="K5" i="24"/>
  <c r="J5" i="24"/>
  <c r="J4" i="24"/>
  <c r="L3" i="24"/>
  <c r="K3" i="24"/>
  <c r="J3" i="24"/>
  <c r="C2" i="24"/>
  <c r="H10" i="23"/>
  <c r="I10" i="23" s="1"/>
  <c r="H9" i="23"/>
  <c r="I9" i="23" s="1"/>
  <c r="H8" i="23"/>
  <c r="I8" i="23" s="1"/>
  <c r="H7" i="23"/>
  <c r="I7" i="23" s="1"/>
  <c r="H6" i="23"/>
  <c r="I6" i="23" s="1"/>
  <c r="K5" i="23"/>
  <c r="J5" i="23"/>
  <c r="J4" i="23"/>
  <c r="L3" i="23"/>
  <c r="K3" i="23"/>
  <c r="J3" i="23"/>
  <c r="C2" i="23"/>
  <c r="H10" i="29"/>
  <c r="I10" i="29" s="1"/>
  <c r="H9" i="29"/>
  <c r="I9" i="29" s="1"/>
  <c r="H8" i="29"/>
  <c r="I8" i="29" s="1"/>
  <c r="H7" i="29"/>
  <c r="I7" i="29" s="1"/>
  <c r="I6" i="29"/>
  <c r="H6" i="29"/>
  <c r="K5" i="29"/>
  <c r="J5" i="29"/>
  <c r="J4" i="29"/>
  <c r="L3" i="29"/>
  <c r="K3" i="29"/>
  <c r="J3" i="29"/>
  <c r="C2" i="29"/>
  <c r="S17" i="29" l="1"/>
  <c r="K4" i="27"/>
  <c r="L5" i="27"/>
  <c r="L4" i="29"/>
  <c r="L4" i="28"/>
  <c r="S18" i="28"/>
  <c r="K5" i="27"/>
  <c r="K5" i="28"/>
  <c r="L5" i="29"/>
  <c r="L5" i="28"/>
  <c r="L5" i="23"/>
  <c r="L4" i="27"/>
  <c r="K4" i="25"/>
  <c r="S16" i="23"/>
  <c r="L4" i="23" s="1"/>
  <c r="S16" i="24"/>
  <c r="L4" i="24" s="1"/>
  <c r="S16" i="26"/>
  <c r="L4" i="26" s="1"/>
  <c r="J8" i="23"/>
  <c r="K8" i="23" s="1"/>
  <c r="L8" i="23" s="1"/>
  <c r="B2" i="23"/>
  <c r="G5" i="23"/>
  <c r="H4" i="23"/>
  <c r="H4" i="25"/>
  <c r="J8" i="26"/>
  <c r="H4" i="26"/>
  <c r="B2" i="26"/>
  <c r="B2" i="24"/>
  <c r="J8" i="24"/>
  <c r="K8" i="24" s="1"/>
  <c r="L8" i="24" s="1"/>
  <c r="H4" i="24"/>
  <c r="G4" i="24"/>
  <c r="J8" i="29"/>
  <c r="K8" i="29" s="1"/>
  <c r="L8" i="29" s="1"/>
  <c r="H4" i="29"/>
  <c r="G4" i="29"/>
  <c r="I4" i="29" s="1"/>
  <c r="B2" i="29"/>
  <c r="J8" i="28"/>
  <c r="K8" i="28" s="1"/>
  <c r="L8" i="28" s="1"/>
  <c r="H4" i="28"/>
  <c r="B2" i="28"/>
  <c r="G5" i="26"/>
  <c r="I5" i="26" s="1"/>
  <c r="B2" i="27"/>
  <c r="H5" i="27"/>
  <c r="G5" i="24"/>
  <c r="B2" i="25"/>
  <c r="G5" i="25"/>
  <c r="G4" i="26"/>
  <c r="H5" i="26"/>
  <c r="G4" i="27"/>
  <c r="G5" i="27"/>
  <c r="I5" i="27" s="1"/>
  <c r="G5" i="28"/>
  <c r="G5" i="29"/>
  <c r="H5" i="29"/>
  <c r="G4" i="23"/>
  <c r="H5" i="23"/>
  <c r="H5" i="24"/>
  <c r="G4" i="25"/>
  <c r="H5" i="25"/>
  <c r="H4" i="27"/>
  <c r="G4" i="28"/>
  <c r="H5" i="28"/>
  <c r="I5" i="29" l="1"/>
  <c r="I5" i="24"/>
  <c r="I5" i="23"/>
  <c r="I5" i="28"/>
  <c r="I5" i="25"/>
  <c r="I4" i="26"/>
  <c r="I4" i="25"/>
  <c r="I4" i="27"/>
  <c r="I4" i="28"/>
  <c r="K8" i="26"/>
  <c r="L8" i="26" s="1"/>
  <c r="I4" i="23"/>
  <c r="I4" i="24"/>
  <c r="W18" i="30" l="1"/>
  <c r="W19" i="30"/>
  <c r="W20" i="30"/>
  <c r="W22" i="30"/>
  <c r="W23" i="30"/>
  <c r="W24" i="30"/>
  <c r="W26" i="30"/>
  <c r="W27" i="30"/>
  <c r="V17" i="30"/>
  <c r="W17" i="30" s="1"/>
  <c r="V18" i="30"/>
  <c r="V19" i="30"/>
  <c r="V20" i="30"/>
  <c r="V21" i="30"/>
  <c r="W21" i="30" s="1"/>
  <c r="V22" i="30"/>
  <c r="V23" i="30"/>
  <c r="V24" i="30"/>
  <c r="V25" i="30"/>
  <c r="W25" i="30" s="1"/>
  <c r="V26" i="30"/>
  <c r="V27" i="30"/>
  <c r="S17" i="30"/>
  <c r="S18" i="30"/>
  <c r="S20" i="30"/>
  <c r="S21" i="30"/>
  <c r="S22" i="30"/>
  <c r="S24" i="30"/>
  <c r="S25" i="30"/>
  <c r="S26" i="30"/>
  <c r="R17" i="30"/>
  <c r="R18" i="30"/>
  <c r="R19" i="30"/>
  <c r="S19" i="30" s="1"/>
  <c r="R20" i="30"/>
  <c r="R21" i="30"/>
  <c r="R22" i="30"/>
  <c r="R23" i="30"/>
  <c r="S23" i="30" s="1"/>
  <c r="R24" i="30"/>
  <c r="R25" i="30"/>
  <c r="R26" i="30"/>
  <c r="R27" i="30"/>
  <c r="S27" i="30" s="1"/>
  <c r="W18" i="31"/>
  <c r="W19" i="31"/>
  <c r="W20" i="31"/>
  <c r="W22" i="31"/>
  <c r="W23" i="31"/>
  <c r="V17" i="31"/>
  <c r="W17" i="31" s="1"/>
  <c r="V18" i="31"/>
  <c r="V19" i="31"/>
  <c r="V20" i="31"/>
  <c r="V21" i="31"/>
  <c r="W21" i="31" s="1"/>
  <c r="V22" i="31"/>
  <c r="V23" i="31"/>
  <c r="S17" i="31"/>
  <c r="S18" i="31"/>
  <c r="S20" i="31"/>
  <c r="S21" i="31"/>
  <c r="S22" i="31"/>
  <c r="R17" i="31"/>
  <c r="R18" i="31"/>
  <c r="R19" i="31"/>
  <c r="S19" i="31" s="1"/>
  <c r="R20" i="31"/>
  <c r="R21" i="31"/>
  <c r="R22" i="31"/>
  <c r="R23" i="31"/>
  <c r="S23" i="31" s="1"/>
  <c r="W18" i="32"/>
  <c r="W19" i="32"/>
  <c r="W20" i="32"/>
  <c r="W22" i="32"/>
  <c r="W23" i="32"/>
  <c r="W24" i="32"/>
  <c r="W26" i="32"/>
  <c r="W27" i="32"/>
  <c r="V17" i="32"/>
  <c r="W17" i="32" s="1"/>
  <c r="V18" i="32"/>
  <c r="V19" i="32"/>
  <c r="V20" i="32"/>
  <c r="V21" i="32"/>
  <c r="W21" i="32" s="1"/>
  <c r="V22" i="32"/>
  <c r="V23" i="32"/>
  <c r="V24" i="32"/>
  <c r="V25" i="32"/>
  <c r="W25" i="32" s="1"/>
  <c r="V26" i="32"/>
  <c r="V27" i="32"/>
  <c r="S17" i="32"/>
  <c r="S18" i="32"/>
  <c r="S20" i="32"/>
  <c r="S21" i="32"/>
  <c r="S22" i="32"/>
  <c r="S24" i="32"/>
  <c r="S25" i="32"/>
  <c r="S26" i="32"/>
  <c r="R17" i="32"/>
  <c r="R18" i="32"/>
  <c r="R19" i="32"/>
  <c r="S19" i="32" s="1"/>
  <c r="R20" i="32"/>
  <c r="R21" i="32"/>
  <c r="R22" i="32"/>
  <c r="R23" i="32"/>
  <c r="S23" i="32" s="1"/>
  <c r="R24" i="32"/>
  <c r="R25" i="32"/>
  <c r="R26" i="32"/>
  <c r="R27" i="32"/>
  <c r="S27" i="32" s="1"/>
  <c r="V17" i="33"/>
  <c r="W17" i="33" s="1"/>
  <c r="V18" i="33"/>
  <c r="W18" i="33" s="1"/>
  <c r="V19" i="33"/>
  <c r="V20" i="33"/>
  <c r="W20" i="33" s="1"/>
  <c r="R17" i="33"/>
  <c r="S17" i="33" s="1"/>
  <c r="R18" i="33"/>
  <c r="S18" i="33" s="1"/>
  <c r="R19" i="33"/>
  <c r="S19" i="33" s="1"/>
  <c r="R20" i="33"/>
  <c r="S20" i="33" s="1"/>
  <c r="V17" i="35"/>
  <c r="W17" i="35" s="1"/>
  <c r="V18" i="35"/>
  <c r="W18" i="35" s="1"/>
  <c r="V19" i="35"/>
  <c r="W19" i="35" s="1"/>
  <c r="V20" i="35"/>
  <c r="R17" i="35"/>
  <c r="S17" i="35" s="1"/>
  <c r="R18" i="35"/>
  <c r="S18" i="35" s="1"/>
  <c r="R19" i="35"/>
  <c r="S19" i="35" s="1"/>
  <c r="R20" i="35"/>
  <c r="K4" i="35" s="1"/>
  <c r="W20" i="36"/>
  <c r="W24" i="36"/>
  <c r="W28" i="36"/>
  <c r="V17" i="36"/>
  <c r="V18" i="36"/>
  <c r="W18" i="36" s="1"/>
  <c r="V19" i="36"/>
  <c r="W19" i="36" s="1"/>
  <c r="V20" i="36"/>
  <c r="V21" i="36"/>
  <c r="W21" i="36" s="1"/>
  <c r="V22" i="36"/>
  <c r="W22" i="36" s="1"/>
  <c r="V23" i="36"/>
  <c r="W23" i="36" s="1"/>
  <c r="V24" i="36"/>
  <c r="V25" i="36"/>
  <c r="W25" i="36" s="1"/>
  <c r="V26" i="36"/>
  <c r="W26" i="36" s="1"/>
  <c r="V27" i="36"/>
  <c r="W27" i="36" s="1"/>
  <c r="V28" i="36"/>
  <c r="V29" i="36"/>
  <c r="W29" i="36" s="1"/>
  <c r="S18" i="36"/>
  <c r="S22" i="36"/>
  <c r="S26" i="36"/>
  <c r="R17" i="36"/>
  <c r="S17" i="36" s="1"/>
  <c r="R18" i="36"/>
  <c r="R19" i="36"/>
  <c r="S19" i="36" s="1"/>
  <c r="R20" i="36"/>
  <c r="S20" i="36" s="1"/>
  <c r="R21" i="36"/>
  <c r="S21" i="36" s="1"/>
  <c r="R22" i="36"/>
  <c r="R23" i="36"/>
  <c r="S23" i="36" s="1"/>
  <c r="R24" i="36"/>
  <c r="S24" i="36" s="1"/>
  <c r="R25" i="36"/>
  <c r="S25" i="36" s="1"/>
  <c r="R26" i="36"/>
  <c r="R27" i="36"/>
  <c r="S27" i="36" s="1"/>
  <c r="R28" i="36"/>
  <c r="S28" i="36" s="1"/>
  <c r="R29" i="36"/>
  <c r="S29" i="36" s="1"/>
  <c r="V17" i="37"/>
  <c r="W17" i="37" s="1"/>
  <c r="R17" i="37"/>
  <c r="S17" i="37" s="1"/>
  <c r="W19" i="38"/>
  <c r="W20" i="38"/>
  <c r="W23" i="38"/>
  <c r="W24" i="38"/>
  <c r="W27" i="38"/>
  <c r="W28" i="38"/>
  <c r="W31" i="38"/>
  <c r="W32" i="38"/>
  <c r="V17" i="38"/>
  <c r="W17" i="38" s="1"/>
  <c r="V18" i="38"/>
  <c r="W18" i="38" s="1"/>
  <c r="V19" i="38"/>
  <c r="V20" i="38"/>
  <c r="V21" i="38"/>
  <c r="W21" i="38" s="1"/>
  <c r="V22" i="38"/>
  <c r="W22" i="38" s="1"/>
  <c r="V23" i="38"/>
  <c r="V24" i="38"/>
  <c r="V25" i="38"/>
  <c r="W25" i="38" s="1"/>
  <c r="V26" i="38"/>
  <c r="W26" i="38" s="1"/>
  <c r="V27" i="38"/>
  <c r="V28" i="38"/>
  <c r="V29" i="38"/>
  <c r="W29" i="38" s="1"/>
  <c r="V30" i="38"/>
  <c r="W30" i="38" s="1"/>
  <c r="V31" i="38"/>
  <c r="V32" i="38"/>
  <c r="V33" i="38"/>
  <c r="W33" i="38" s="1"/>
  <c r="V34" i="38"/>
  <c r="W34" i="38" s="1"/>
  <c r="S19" i="38"/>
  <c r="S20" i="38"/>
  <c r="S23" i="38"/>
  <c r="S24" i="38"/>
  <c r="S27" i="38"/>
  <c r="S28" i="38"/>
  <c r="S31" i="38"/>
  <c r="S32" i="38"/>
  <c r="R17" i="38"/>
  <c r="S17" i="38" s="1"/>
  <c r="R18" i="38"/>
  <c r="S18" i="38" s="1"/>
  <c r="R19" i="38"/>
  <c r="R20" i="38"/>
  <c r="R21" i="38"/>
  <c r="S21" i="38" s="1"/>
  <c r="R22" i="38"/>
  <c r="S22" i="38" s="1"/>
  <c r="R23" i="38"/>
  <c r="R24" i="38"/>
  <c r="R25" i="38"/>
  <c r="S25" i="38" s="1"/>
  <c r="R26" i="38"/>
  <c r="S26" i="38" s="1"/>
  <c r="R27" i="38"/>
  <c r="R28" i="38"/>
  <c r="R29" i="38"/>
  <c r="S29" i="38" s="1"/>
  <c r="R30" i="38"/>
  <c r="S30" i="38" s="1"/>
  <c r="R31" i="38"/>
  <c r="R32" i="38"/>
  <c r="R33" i="38"/>
  <c r="S33" i="38" s="1"/>
  <c r="R34" i="38"/>
  <c r="S34" i="38" s="1"/>
  <c r="V17" i="39"/>
  <c r="R17" i="39"/>
  <c r="W20" i="40"/>
  <c r="W24" i="40"/>
  <c r="W28" i="40"/>
  <c r="V17" i="40"/>
  <c r="W17" i="40" s="1"/>
  <c r="V18" i="40"/>
  <c r="W18" i="40" s="1"/>
  <c r="V19" i="40"/>
  <c r="W19" i="40" s="1"/>
  <c r="V20" i="40"/>
  <c r="V21" i="40"/>
  <c r="W21" i="40" s="1"/>
  <c r="V22" i="40"/>
  <c r="W22" i="40" s="1"/>
  <c r="V23" i="40"/>
  <c r="W23" i="40" s="1"/>
  <c r="V24" i="40"/>
  <c r="V25" i="40"/>
  <c r="W25" i="40" s="1"/>
  <c r="V26" i="40"/>
  <c r="W26" i="40" s="1"/>
  <c r="V27" i="40"/>
  <c r="W27" i="40" s="1"/>
  <c r="V28" i="40"/>
  <c r="V29" i="40"/>
  <c r="W29" i="40" s="1"/>
  <c r="S18" i="40"/>
  <c r="S19" i="40"/>
  <c r="S22" i="40"/>
  <c r="S23" i="40"/>
  <c r="S26" i="40"/>
  <c r="S27" i="40"/>
  <c r="R17" i="40"/>
  <c r="S17" i="40" s="1"/>
  <c r="R18" i="40"/>
  <c r="R19" i="40"/>
  <c r="R20" i="40"/>
  <c r="S20" i="40" s="1"/>
  <c r="R21" i="40"/>
  <c r="S21" i="40" s="1"/>
  <c r="R22" i="40"/>
  <c r="R23" i="40"/>
  <c r="R24" i="40"/>
  <c r="S24" i="40" s="1"/>
  <c r="R25" i="40"/>
  <c r="S25" i="40" s="1"/>
  <c r="R26" i="40"/>
  <c r="R27" i="40"/>
  <c r="R28" i="40"/>
  <c r="S28" i="40" s="1"/>
  <c r="R29" i="40"/>
  <c r="S29" i="40" s="1"/>
  <c r="W19" i="41"/>
  <c r="V17" i="41"/>
  <c r="W17" i="41" s="1"/>
  <c r="V18" i="41"/>
  <c r="W18" i="41" s="1"/>
  <c r="V19" i="41"/>
  <c r="S17" i="41"/>
  <c r="S18" i="41"/>
  <c r="S19" i="41"/>
  <c r="R17" i="41"/>
  <c r="R18" i="41"/>
  <c r="R19" i="41"/>
  <c r="W17" i="43"/>
  <c r="V17" i="43"/>
  <c r="R17" i="43"/>
  <c r="W17" i="44"/>
  <c r="V17" i="44"/>
  <c r="R17" i="44"/>
  <c r="S17" i="44" s="1"/>
  <c r="W17" i="45"/>
  <c r="W20" i="45"/>
  <c r="W21" i="45"/>
  <c r="V17" i="45"/>
  <c r="V18" i="45"/>
  <c r="W18" i="45" s="1"/>
  <c r="V19" i="45"/>
  <c r="V20" i="45"/>
  <c r="V21" i="45"/>
  <c r="V22" i="45"/>
  <c r="W22" i="45" s="1"/>
  <c r="S17" i="45"/>
  <c r="S20" i="45"/>
  <c r="S21" i="45"/>
  <c r="R17" i="45"/>
  <c r="R18" i="45"/>
  <c r="S18" i="45" s="1"/>
  <c r="R19" i="45"/>
  <c r="S19" i="45" s="1"/>
  <c r="R20" i="45"/>
  <c r="R21" i="45"/>
  <c r="R22" i="45"/>
  <c r="S22" i="45" s="1"/>
  <c r="W17" i="46"/>
  <c r="V17" i="46"/>
  <c r="R17" i="46"/>
  <c r="S17" i="46" s="1"/>
  <c r="W17" i="47"/>
  <c r="V17" i="47"/>
  <c r="R17" i="47"/>
  <c r="S17" i="47" s="1"/>
  <c r="W17" i="48"/>
  <c r="V17" i="48"/>
  <c r="V18" i="48"/>
  <c r="W18" i="48" s="1"/>
  <c r="V19" i="48"/>
  <c r="W19" i="48" s="1"/>
  <c r="S18" i="48"/>
  <c r="R17" i="48"/>
  <c r="S17" i="48" s="1"/>
  <c r="R18" i="48"/>
  <c r="R19" i="48"/>
  <c r="S19" i="48" s="1"/>
  <c r="W17" i="49"/>
  <c r="V17" i="49"/>
  <c r="R17" i="49"/>
  <c r="S17" i="49" s="1"/>
  <c r="W17" i="50"/>
  <c r="V17" i="50"/>
  <c r="V18" i="50"/>
  <c r="W18" i="50" s="1"/>
  <c r="S17" i="50"/>
  <c r="R17" i="50"/>
  <c r="R18" i="50"/>
  <c r="S18" i="50" s="1"/>
  <c r="W17" i="52"/>
  <c r="V17" i="52"/>
  <c r="R17" i="52"/>
  <c r="W17" i="53"/>
  <c r="V17" i="53"/>
  <c r="V18" i="53"/>
  <c r="W18" i="53" s="1"/>
  <c r="S17" i="53"/>
  <c r="R17" i="53"/>
  <c r="R18" i="53"/>
  <c r="S18" i="53" s="1"/>
  <c r="W17" i="54"/>
  <c r="W20" i="54"/>
  <c r="W21" i="54"/>
  <c r="V17" i="54"/>
  <c r="V18" i="54"/>
  <c r="W18" i="54" s="1"/>
  <c r="V19" i="54"/>
  <c r="V20" i="54"/>
  <c r="V21" i="54"/>
  <c r="V22" i="54"/>
  <c r="W22" i="54" s="1"/>
  <c r="S17" i="54"/>
  <c r="S20" i="54"/>
  <c r="S21" i="54"/>
  <c r="R17" i="54"/>
  <c r="R18" i="54"/>
  <c r="S18" i="54" s="1"/>
  <c r="R19" i="54"/>
  <c r="S19" i="54" s="1"/>
  <c r="R20" i="54"/>
  <c r="R21" i="54"/>
  <c r="R22" i="54"/>
  <c r="S22" i="54" s="1"/>
  <c r="W17" i="57"/>
  <c r="W21" i="57"/>
  <c r="W24" i="57"/>
  <c r="W25" i="57"/>
  <c r="W29" i="57"/>
  <c r="V17" i="57"/>
  <c r="V18" i="57"/>
  <c r="W18" i="57" s="1"/>
  <c r="V19" i="57"/>
  <c r="W19" i="57" s="1"/>
  <c r="V20" i="57"/>
  <c r="V21" i="57"/>
  <c r="V22" i="57"/>
  <c r="W22" i="57" s="1"/>
  <c r="V23" i="57"/>
  <c r="W23" i="57" s="1"/>
  <c r="V24" i="57"/>
  <c r="V25" i="57"/>
  <c r="V26" i="57"/>
  <c r="W26" i="57" s="1"/>
  <c r="V27" i="57"/>
  <c r="W27" i="57" s="1"/>
  <c r="V28" i="57"/>
  <c r="W28" i="57" s="1"/>
  <c r="V29" i="57"/>
  <c r="S19" i="57"/>
  <c r="S23" i="57"/>
  <c r="S27" i="57"/>
  <c r="R17" i="57"/>
  <c r="S17" i="57" s="1"/>
  <c r="R18" i="57"/>
  <c r="S18" i="57" s="1"/>
  <c r="R19" i="57"/>
  <c r="R20" i="57"/>
  <c r="R21" i="57"/>
  <c r="S21" i="57" s="1"/>
  <c r="R22" i="57"/>
  <c r="S22" i="57" s="1"/>
  <c r="R23" i="57"/>
  <c r="R24" i="57"/>
  <c r="S24" i="57" s="1"/>
  <c r="R25" i="57"/>
  <c r="S25" i="57" s="1"/>
  <c r="R26" i="57"/>
  <c r="S26" i="57" s="1"/>
  <c r="R27" i="57"/>
  <c r="R28" i="57"/>
  <c r="S28" i="57" s="1"/>
  <c r="R29" i="57"/>
  <c r="S29" i="57" s="1"/>
  <c r="W17" i="58"/>
  <c r="V17" i="58"/>
  <c r="R17" i="58"/>
  <c r="S17" i="58" s="1"/>
  <c r="W17" i="59"/>
  <c r="W19" i="59"/>
  <c r="W21" i="59"/>
  <c r="W23" i="59"/>
  <c r="V17" i="59"/>
  <c r="V18" i="59"/>
  <c r="W18" i="59" s="1"/>
  <c r="V19" i="59"/>
  <c r="V20" i="59"/>
  <c r="V21" i="59"/>
  <c r="V22" i="59"/>
  <c r="W22" i="59" s="1"/>
  <c r="V23" i="59"/>
  <c r="S17" i="59"/>
  <c r="S21" i="59"/>
  <c r="S22" i="59"/>
  <c r="R17" i="59"/>
  <c r="R18" i="59"/>
  <c r="S18" i="59" s="1"/>
  <c r="R19" i="59"/>
  <c r="R20" i="59"/>
  <c r="S20" i="59" s="1"/>
  <c r="R21" i="59"/>
  <c r="R22" i="59"/>
  <c r="R23" i="59"/>
  <c r="S23" i="59" s="1"/>
  <c r="V17" i="60"/>
  <c r="W17" i="60" s="1"/>
  <c r="V18" i="60"/>
  <c r="W18" i="60" s="1"/>
  <c r="V19" i="60"/>
  <c r="V20" i="60"/>
  <c r="W20" i="60" s="1"/>
  <c r="S17" i="60"/>
  <c r="R17" i="60"/>
  <c r="R18" i="60"/>
  <c r="S18" i="60" s="1"/>
  <c r="R19" i="60"/>
  <c r="S19" i="60" s="1"/>
  <c r="R20" i="60"/>
  <c r="S20" i="60" s="1"/>
  <c r="W17" i="62"/>
  <c r="W21" i="62"/>
  <c r="W24" i="62"/>
  <c r="W25" i="62"/>
  <c r="W28" i="62"/>
  <c r="W29" i="62"/>
  <c r="W32" i="62"/>
  <c r="W33" i="62"/>
  <c r="W37" i="62"/>
  <c r="W40" i="62"/>
  <c r="W41" i="62"/>
  <c r="V17" i="62"/>
  <c r="V18" i="62"/>
  <c r="W18" i="62" s="1"/>
  <c r="V19" i="62"/>
  <c r="V20" i="62"/>
  <c r="W20" i="62" s="1"/>
  <c r="V21" i="62"/>
  <c r="V22" i="62"/>
  <c r="W22" i="62" s="1"/>
  <c r="V23" i="62"/>
  <c r="W23" i="62" s="1"/>
  <c r="V24" i="62"/>
  <c r="V25" i="62"/>
  <c r="V26" i="62"/>
  <c r="W26" i="62" s="1"/>
  <c r="V27" i="62"/>
  <c r="W27" i="62" s="1"/>
  <c r="V28" i="62"/>
  <c r="V29" i="62"/>
  <c r="V30" i="62"/>
  <c r="W30" i="62" s="1"/>
  <c r="V31" i="62"/>
  <c r="W31" i="62" s="1"/>
  <c r="V32" i="62"/>
  <c r="V33" i="62"/>
  <c r="V34" i="62"/>
  <c r="W34" i="62" s="1"/>
  <c r="V35" i="62"/>
  <c r="W35" i="62" s="1"/>
  <c r="V36" i="62"/>
  <c r="W36" i="62" s="1"/>
  <c r="V37" i="62"/>
  <c r="V38" i="62"/>
  <c r="W38" i="62" s="1"/>
  <c r="V39" i="62"/>
  <c r="W39" i="62" s="1"/>
  <c r="V40" i="62"/>
  <c r="V41" i="62"/>
  <c r="S17" i="62"/>
  <c r="S18" i="62"/>
  <c r="S19" i="62"/>
  <c r="S23" i="62"/>
  <c r="S27" i="62"/>
  <c r="S29" i="62"/>
  <c r="S31" i="62"/>
  <c r="S33" i="62"/>
  <c r="S34" i="62"/>
  <c r="S35" i="62"/>
  <c r="S39" i="62"/>
  <c r="R17" i="62"/>
  <c r="R18" i="62"/>
  <c r="R19" i="62"/>
  <c r="R20" i="62"/>
  <c r="S20" i="62" s="1"/>
  <c r="R21" i="62"/>
  <c r="S21" i="62" s="1"/>
  <c r="R22" i="62"/>
  <c r="S22" i="62" s="1"/>
  <c r="R23" i="62"/>
  <c r="R24" i="62"/>
  <c r="S24" i="62" s="1"/>
  <c r="R25" i="62"/>
  <c r="S25" i="62" s="1"/>
  <c r="R26" i="62"/>
  <c r="S26" i="62" s="1"/>
  <c r="R27" i="62"/>
  <c r="R28" i="62"/>
  <c r="S28" i="62" s="1"/>
  <c r="R29" i="62"/>
  <c r="R30" i="62"/>
  <c r="S30" i="62" s="1"/>
  <c r="R31" i="62"/>
  <c r="R32" i="62"/>
  <c r="S32" i="62" s="1"/>
  <c r="R33" i="62"/>
  <c r="R34" i="62"/>
  <c r="R35" i="62"/>
  <c r="R36" i="62"/>
  <c r="S36" i="62" s="1"/>
  <c r="R37" i="62"/>
  <c r="S37" i="62" s="1"/>
  <c r="R38" i="62"/>
  <c r="S38" i="62" s="1"/>
  <c r="R39" i="62"/>
  <c r="R40" i="62"/>
  <c r="S40" i="62" s="1"/>
  <c r="R41" i="62"/>
  <c r="S41" i="62" s="1"/>
  <c r="W17" i="65"/>
  <c r="W19" i="65"/>
  <c r="W21" i="65"/>
  <c r="V17" i="65"/>
  <c r="V18" i="65"/>
  <c r="W18" i="65" s="1"/>
  <c r="V19" i="65"/>
  <c r="V20" i="65"/>
  <c r="V21" i="65"/>
  <c r="S19" i="65"/>
  <c r="R17" i="65"/>
  <c r="K4" i="65" s="1"/>
  <c r="R18" i="65"/>
  <c r="S18" i="65" s="1"/>
  <c r="R19" i="65"/>
  <c r="R20" i="65"/>
  <c r="S20" i="65" s="1"/>
  <c r="R21" i="65"/>
  <c r="S21" i="65" s="1"/>
  <c r="W17" i="67"/>
  <c r="W21" i="67"/>
  <c r="V17" i="67"/>
  <c r="V18" i="67"/>
  <c r="W18" i="67" s="1"/>
  <c r="V19" i="67"/>
  <c r="W19" i="67" s="1"/>
  <c r="V20" i="67"/>
  <c r="W20" i="67" s="1"/>
  <c r="V21" i="67"/>
  <c r="S19" i="67"/>
  <c r="R17" i="67"/>
  <c r="S17" i="67" s="1"/>
  <c r="R18" i="67"/>
  <c r="S18" i="67" s="1"/>
  <c r="R19" i="67"/>
  <c r="R20" i="67"/>
  <c r="R21" i="67"/>
  <c r="S21" i="67" s="1"/>
  <c r="W17" i="68"/>
  <c r="V17" i="68"/>
  <c r="R17" i="68"/>
  <c r="S17" i="68" s="1"/>
  <c r="W19" i="69"/>
  <c r="W23" i="69"/>
  <c r="V17" i="69"/>
  <c r="W17" i="69" s="1"/>
  <c r="V18" i="69"/>
  <c r="V19" i="69"/>
  <c r="V20" i="69"/>
  <c r="W20" i="69" s="1"/>
  <c r="V21" i="69"/>
  <c r="W21" i="69" s="1"/>
  <c r="V22" i="69"/>
  <c r="W22" i="69" s="1"/>
  <c r="V23" i="69"/>
  <c r="S17" i="69"/>
  <c r="S18" i="69"/>
  <c r="S21" i="69"/>
  <c r="S22" i="69"/>
  <c r="S23" i="69"/>
  <c r="R17" i="69"/>
  <c r="R18" i="69"/>
  <c r="R19" i="69"/>
  <c r="S19" i="69" s="1"/>
  <c r="R20" i="69"/>
  <c r="R21" i="69"/>
  <c r="R22" i="69"/>
  <c r="R23" i="69"/>
  <c r="W17" i="70"/>
  <c r="W19" i="70"/>
  <c r="V17" i="70"/>
  <c r="V18" i="70"/>
  <c r="W18" i="70" s="1"/>
  <c r="V19" i="70"/>
  <c r="S17" i="70"/>
  <c r="S18" i="70"/>
  <c r="S19" i="70"/>
  <c r="R17" i="70"/>
  <c r="R18" i="70"/>
  <c r="R19" i="70"/>
  <c r="W17" i="72"/>
  <c r="W19" i="72"/>
  <c r="W21" i="72"/>
  <c r="V17" i="72"/>
  <c r="V18" i="72"/>
  <c r="W18" i="72" s="1"/>
  <c r="V19" i="72"/>
  <c r="V20" i="72"/>
  <c r="V21" i="72"/>
  <c r="S19" i="72"/>
  <c r="R17" i="72"/>
  <c r="S17" i="72" s="1"/>
  <c r="R18" i="72"/>
  <c r="S18" i="72" s="1"/>
  <c r="R19" i="72"/>
  <c r="R20" i="72"/>
  <c r="R21" i="72"/>
  <c r="S21" i="72" s="1"/>
  <c r="V17" i="73"/>
  <c r="W17" i="73" s="1"/>
  <c r="V18" i="73"/>
  <c r="W18" i="73" s="1"/>
  <c r="S17" i="73"/>
  <c r="R17" i="73"/>
  <c r="R18" i="73"/>
  <c r="S18" i="73" s="1"/>
  <c r="W19" i="74"/>
  <c r="W23" i="74"/>
  <c r="W24" i="74"/>
  <c r="V17" i="74"/>
  <c r="V18" i="74"/>
  <c r="W18" i="74" s="1"/>
  <c r="V19" i="74"/>
  <c r="V20" i="74"/>
  <c r="W20" i="74" s="1"/>
  <c r="V21" i="74"/>
  <c r="W21" i="74" s="1"/>
  <c r="V22" i="74"/>
  <c r="W22" i="74" s="1"/>
  <c r="V23" i="74"/>
  <c r="V24" i="74"/>
  <c r="V25" i="74"/>
  <c r="W25" i="74" s="1"/>
  <c r="V26" i="74"/>
  <c r="W26" i="74" s="1"/>
  <c r="V27" i="74"/>
  <c r="W27" i="74" s="1"/>
  <c r="V28" i="74"/>
  <c r="W28" i="74" s="1"/>
  <c r="S17" i="74"/>
  <c r="R17" i="74"/>
  <c r="R18" i="74"/>
  <c r="S18" i="74" s="1"/>
  <c r="R19" i="74"/>
  <c r="S19" i="74" s="1"/>
  <c r="R20" i="74"/>
  <c r="S20" i="74" s="1"/>
  <c r="R21" i="74"/>
  <c r="S21" i="74" s="1"/>
  <c r="R22" i="74"/>
  <c r="S22" i="74" s="1"/>
  <c r="R23" i="74"/>
  <c r="S23" i="74" s="1"/>
  <c r="R24" i="74"/>
  <c r="S24" i="74" s="1"/>
  <c r="R25" i="74"/>
  <c r="S25" i="74" s="1"/>
  <c r="R26" i="74"/>
  <c r="S26" i="74" s="1"/>
  <c r="R27" i="74"/>
  <c r="S27" i="74" s="1"/>
  <c r="R28" i="74"/>
  <c r="S28" i="74" s="1"/>
  <c r="W17" i="75"/>
  <c r="V17" i="75"/>
  <c r="R17" i="75"/>
  <c r="S17" i="75" s="1"/>
  <c r="W17" i="76"/>
  <c r="V17" i="76"/>
  <c r="R17" i="76"/>
  <c r="S17" i="76" s="1"/>
  <c r="W17" i="77"/>
  <c r="V17" i="77"/>
  <c r="R17" i="77"/>
  <c r="S17" i="77" s="1"/>
  <c r="V16" i="77"/>
  <c r="V16" i="76"/>
  <c r="W16" i="76" s="1"/>
  <c r="V16" i="75"/>
  <c r="W16" i="75" s="1"/>
  <c r="V16" i="74"/>
  <c r="W16" i="74" s="1"/>
  <c r="V16" i="73"/>
  <c r="W16" i="73" s="1"/>
  <c r="L5" i="73" s="1"/>
  <c r="V16" i="72"/>
  <c r="W16" i="72" s="1"/>
  <c r="V16" i="71"/>
  <c r="W16" i="71" s="1"/>
  <c r="L5" i="71" s="1"/>
  <c r="V16" i="70"/>
  <c r="W16" i="70" s="1"/>
  <c r="V16" i="69"/>
  <c r="W16" i="69" s="1"/>
  <c r="V16" i="68"/>
  <c r="W16" i="68" s="1"/>
  <c r="V16" i="67"/>
  <c r="W16" i="67" s="1"/>
  <c r="V16" i="66"/>
  <c r="W16" i="66" s="1"/>
  <c r="L5" i="66" s="1"/>
  <c r="V16" i="65"/>
  <c r="W16" i="65" s="1"/>
  <c r="V16" i="64"/>
  <c r="W16" i="64" s="1"/>
  <c r="L5" i="64" s="1"/>
  <c r="V16" i="63"/>
  <c r="W16" i="63" s="1"/>
  <c r="L5" i="63" s="1"/>
  <c r="V16" i="62"/>
  <c r="W16" i="62" s="1"/>
  <c r="V16" i="61"/>
  <c r="W16" i="61" s="1"/>
  <c r="L5" i="61" s="1"/>
  <c r="V16" i="60"/>
  <c r="W16" i="60" s="1"/>
  <c r="V16" i="59"/>
  <c r="W16" i="59" s="1"/>
  <c r="V16" i="58"/>
  <c r="W16" i="58" s="1"/>
  <c r="V16" i="57"/>
  <c r="W16" i="57" s="1"/>
  <c r="V16" i="56"/>
  <c r="W16" i="56" s="1"/>
  <c r="L5" i="56" s="1"/>
  <c r="V16" i="55"/>
  <c r="W16" i="55" s="1"/>
  <c r="L5" i="55" s="1"/>
  <c r="V16" i="54"/>
  <c r="W16" i="54" s="1"/>
  <c r="V16" i="53"/>
  <c r="W16" i="53" s="1"/>
  <c r="L5" i="53" s="1"/>
  <c r="V16" i="52"/>
  <c r="W16" i="52" s="1"/>
  <c r="V16" i="51"/>
  <c r="W16" i="51" s="1"/>
  <c r="L5" i="51" s="1"/>
  <c r="V16" i="50"/>
  <c r="W16" i="50" s="1"/>
  <c r="V16" i="49"/>
  <c r="W16" i="49" s="1"/>
  <c r="L5" i="49" s="1"/>
  <c r="V16" i="48"/>
  <c r="W16" i="48" s="1"/>
  <c r="V16" i="47"/>
  <c r="W16" i="47" s="1"/>
  <c r="L5" i="47" s="1"/>
  <c r="V16" i="46"/>
  <c r="W16" i="46" s="1"/>
  <c r="L5" i="46" s="1"/>
  <c r="V16" i="45"/>
  <c r="W16" i="45" s="1"/>
  <c r="V16" i="44"/>
  <c r="W16" i="44" s="1"/>
  <c r="L5" i="44" s="1"/>
  <c r="V16" i="43"/>
  <c r="W16" i="43" s="1"/>
  <c r="L5" i="43" s="1"/>
  <c r="V16" i="42"/>
  <c r="W16" i="42" s="1"/>
  <c r="L5" i="42" s="1"/>
  <c r="V16" i="41"/>
  <c r="V16" i="40"/>
  <c r="W16" i="40" s="1"/>
  <c r="V16" i="39"/>
  <c r="W16" i="39" s="1"/>
  <c r="V16" i="38"/>
  <c r="W16" i="38" s="1"/>
  <c r="V16" i="37"/>
  <c r="V16" i="36"/>
  <c r="W16" i="36" s="1"/>
  <c r="V16" i="35"/>
  <c r="W16" i="35" s="1"/>
  <c r="V16" i="34"/>
  <c r="W16" i="34" s="1"/>
  <c r="L5" i="34" s="1"/>
  <c r="V16" i="33"/>
  <c r="W16" i="33" s="1"/>
  <c r="V16" i="32"/>
  <c r="W16" i="32" s="1"/>
  <c r="V16" i="31"/>
  <c r="W16" i="31" s="1"/>
  <c r="V16" i="30"/>
  <c r="W16" i="30" s="1"/>
  <c r="L5" i="30" s="1"/>
  <c r="V16" i="78"/>
  <c r="W16" i="78" s="1"/>
  <c r="L5" i="78" s="1"/>
  <c r="R16" i="77"/>
  <c r="S16" i="77" s="1"/>
  <c r="R16" i="76"/>
  <c r="R16" i="75"/>
  <c r="S16" i="75" s="1"/>
  <c r="R16" i="74"/>
  <c r="S16" i="74" s="1"/>
  <c r="R16" i="73"/>
  <c r="S16" i="73" s="1"/>
  <c r="R16" i="72"/>
  <c r="S16" i="72" s="1"/>
  <c r="R16" i="71"/>
  <c r="S16" i="71" s="1"/>
  <c r="L4" i="71" s="1"/>
  <c r="R16" i="70"/>
  <c r="K4" i="70" s="1"/>
  <c r="R16" i="69"/>
  <c r="S16" i="69" s="1"/>
  <c r="R16" i="68"/>
  <c r="K4" i="68" s="1"/>
  <c r="R16" i="67"/>
  <c r="S16" i="67" s="1"/>
  <c r="R16" i="66"/>
  <c r="S16" i="66" s="1"/>
  <c r="L4" i="66" s="1"/>
  <c r="R16" i="65"/>
  <c r="S16" i="65" s="1"/>
  <c r="R16" i="64"/>
  <c r="K4" i="64" s="1"/>
  <c r="R16" i="63"/>
  <c r="S16" i="63" s="1"/>
  <c r="L4" i="63" s="1"/>
  <c r="R16" i="62"/>
  <c r="R16" i="61"/>
  <c r="S16" i="61" s="1"/>
  <c r="L4" i="61" s="1"/>
  <c r="R16" i="60"/>
  <c r="S16" i="60" s="1"/>
  <c r="R16" i="59"/>
  <c r="S16" i="59" s="1"/>
  <c r="R16" i="58"/>
  <c r="K4" i="58" s="1"/>
  <c r="R16" i="57"/>
  <c r="S16" i="57" s="1"/>
  <c r="R16" i="56"/>
  <c r="S16" i="56" s="1"/>
  <c r="L4" i="56" s="1"/>
  <c r="R16" i="55"/>
  <c r="S16" i="55" s="1"/>
  <c r="L4" i="55" s="1"/>
  <c r="R16" i="54"/>
  <c r="S16" i="54" s="1"/>
  <c r="R16" i="53"/>
  <c r="S16" i="53" s="1"/>
  <c r="R16" i="52"/>
  <c r="S16" i="52" s="1"/>
  <c r="R16" i="51"/>
  <c r="S16" i="51" s="1"/>
  <c r="L4" i="51" s="1"/>
  <c r="R16" i="50"/>
  <c r="K4" i="50" s="1"/>
  <c r="R16" i="49"/>
  <c r="S16" i="49" s="1"/>
  <c r="R16" i="48"/>
  <c r="S16" i="48" s="1"/>
  <c r="R16" i="47"/>
  <c r="S16" i="47" s="1"/>
  <c r="L4" i="47" s="1"/>
  <c r="R16" i="46"/>
  <c r="R16" i="45"/>
  <c r="S16" i="45" s="1"/>
  <c r="R16" i="44"/>
  <c r="S16" i="44" s="1"/>
  <c r="L4" i="44" s="1"/>
  <c r="R16" i="43"/>
  <c r="S16" i="43" s="1"/>
  <c r="R16" i="42"/>
  <c r="K4" i="42" s="1"/>
  <c r="R16" i="41"/>
  <c r="S16" i="41" s="1"/>
  <c r="L4" i="41" s="1"/>
  <c r="R16" i="40"/>
  <c r="R16" i="39"/>
  <c r="S16" i="39" s="1"/>
  <c r="R16" i="38"/>
  <c r="R16" i="37"/>
  <c r="S16" i="37" s="1"/>
  <c r="L4" i="37" s="1"/>
  <c r="R16" i="36"/>
  <c r="S16" i="36" s="1"/>
  <c r="R16" i="35"/>
  <c r="S16" i="35" s="1"/>
  <c r="R16" i="34"/>
  <c r="R16" i="33"/>
  <c r="S16" i="33" s="1"/>
  <c r="R16" i="32"/>
  <c r="S16" i="32" s="1"/>
  <c r="R16" i="31"/>
  <c r="S16" i="31" s="1"/>
  <c r="R16" i="30"/>
  <c r="S16" i="30" s="1"/>
  <c r="R16" i="78"/>
  <c r="S16" i="78" s="1"/>
  <c r="L4" i="78" s="1"/>
  <c r="N14" i="77"/>
  <c r="M14" i="77" s="1"/>
  <c r="B2" i="77" s="1"/>
  <c r="N14" i="76"/>
  <c r="M14" i="76" s="1"/>
  <c r="N14" i="75"/>
  <c r="M14" i="75" s="1"/>
  <c r="N14" i="74"/>
  <c r="M14" i="74" s="1"/>
  <c r="N14" i="73"/>
  <c r="M14" i="73" s="1"/>
  <c r="N14" i="72"/>
  <c r="M14" i="72" s="1"/>
  <c r="N14" i="71"/>
  <c r="M14" i="71" s="1"/>
  <c r="N14" i="70"/>
  <c r="M14" i="70" s="1"/>
  <c r="N14" i="69"/>
  <c r="M14" i="69" s="1"/>
  <c r="N14" i="68"/>
  <c r="M14" i="68" s="1"/>
  <c r="J8" i="68" s="1"/>
  <c r="N14" i="67"/>
  <c r="M14" i="67" s="1"/>
  <c r="G5" i="67" s="1"/>
  <c r="N14" i="66"/>
  <c r="M14" i="66"/>
  <c r="B2" i="66" s="1"/>
  <c r="N14" i="65"/>
  <c r="M14" i="65" s="1"/>
  <c r="N14" i="64"/>
  <c r="M14" i="64" s="1"/>
  <c r="G5" i="64" s="1"/>
  <c r="N14" i="63"/>
  <c r="M14" i="63" s="1"/>
  <c r="N14" i="62"/>
  <c r="M14" i="62" s="1"/>
  <c r="B2" i="62" s="1"/>
  <c r="N14" i="61"/>
  <c r="M14" i="61" s="1"/>
  <c r="N14" i="60"/>
  <c r="M14" i="60" s="1"/>
  <c r="N14" i="59"/>
  <c r="M14" i="59" s="1"/>
  <c r="B2" i="59" s="1"/>
  <c r="N14" i="58"/>
  <c r="M14" i="58" s="1"/>
  <c r="J8" i="58" s="1"/>
  <c r="N14" i="57"/>
  <c r="M14" i="57" s="1"/>
  <c r="N14" i="56"/>
  <c r="M14" i="56" s="1"/>
  <c r="N14" i="55"/>
  <c r="M14" i="55" s="1"/>
  <c r="N14" i="54"/>
  <c r="M14" i="54" s="1"/>
  <c r="J8" i="54" s="1"/>
  <c r="N14" i="53"/>
  <c r="M14" i="53" s="1"/>
  <c r="G4" i="53" s="1"/>
  <c r="N14" i="52"/>
  <c r="M14" i="52" s="1"/>
  <c r="B2" i="52" s="1"/>
  <c r="N14" i="51"/>
  <c r="M14" i="51" s="1"/>
  <c r="N14" i="50"/>
  <c r="M14" i="50" s="1"/>
  <c r="B2" i="50" s="1"/>
  <c r="N14" i="49"/>
  <c r="M14" i="49" s="1"/>
  <c r="J8" i="49" s="1"/>
  <c r="K8" i="49" s="1"/>
  <c r="L8" i="49" s="1"/>
  <c r="N14" i="48"/>
  <c r="M14" i="48" s="1"/>
  <c r="B2" i="48" s="1"/>
  <c r="N14" i="47"/>
  <c r="M14" i="47" s="1"/>
  <c r="N14" i="46"/>
  <c r="M14" i="46" s="1"/>
  <c r="B2" i="46" s="1"/>
  <c r="N14" i="45"/>
  <c r="M14" i="45" s="1"/>
  <c r="N14" i="44"/>
  <c r="M14" i="44" s="1"/>
  <c r="N14" i="43"/>
  <c r="M14" i="43" s="1"/>
  <c r="N14" i="42"/>
  <c r="M14" i="42"/>
  <c r="B2" i="42" s="1"/>
  <c r="N14" i="41"/>
  <c r="M14" i="41" s="1"/>
  <c r="N14" i="40"/>
  <c r="M14" i="40" s="1"/>
  <c r="N14" i="39"/>
  <c r="M14" i="39" s="1"/>
  <c r="N14" i="38"/>
  <c r="M14" i="38" s="1"/>
  <c r="N14" i="37"/>
  <c r="M14" i="37" s="1"/>
  <c r="J8" i="37" s="1"/>
  <c r="K8" i="37" s="1"/>
  <c r="L8" i="37" s="1"/>
  <c r="N14" i="36"/>
  <c r="M14" i="36"/>
  <c r="J8" i="36" s="1"/>
  <c r="N14" i="35"/>
  <c r="M14" i="35" s="1"/>
  <c r="J8" i="35" s="1"/>
  <c r="N14" i="34"/>
  <c r="M14" i="34" s="1"/>
  <c r="N14" i="33"/>
  <c r="M14" i="33" s="1"/>
  <c r="B2" i="33" s="1"/>
  <c r="N14" i="32"/>
  <c r="M14" i="32" s="1"/>
  <c r="N14" i="31"/>
  <c r="M14" i="31" s="1"/>
  <c r="B2" i="31" s="1"/>
  <c r="N14" i="30"/>
  <c r="M14" i="30" s="1"/>
  <c r="N14" i="78"/>
  <c r="M14" i="78" s="1"/>
  <c r="B2" i="78" s="1"/>
  <c r="H10" i="77"/>
  <c r="I10" i="77" s="1"/>
  <c r="H9" i="77"/>
  <c r="I9" i="77" s="1"/>
  <c r="H8" i="77"/>
  <c r="I8" i="77" s="1"/>
  <c r="H7" i="77"/>
  <c r="I7" i="77" s="1"/>
  <c r="H6" i="77"/>
  <c r="J5" i="77"/>
  <c r="K4" i="77"/>
  <c r="J4" i="77"/>
  <c r="L3" i="77"/>
  <c r="K3" i="77"/>
  <c r="J3" i="77"/>
  <c r="C2" i="77"/>
  <c r="H10" i="76"/>
  <c r="I10" i="76" s="1"/>
  <c r="I9" i="76"/>
  <c r="H9" i="76"/>
  <c r="H8" i="76"/>
  <c r="I8" i="76" s="1"/>
  <c r="H7" i="76"/>
  <c r="I7" i="76" s="1"/>
  <c r="H6" i="76"/>
  <c r="I6" i="76" s="1"/>
  <c r="K5" i="76"/>
  <c r="J5" i="76"/>
  <c r="J4" i="76"/>
  <c r="L3" i="76"/>
  <c r="K3" i="76"/>
  <c r="J3" i="76"/>
  <c r="C2" i="76"/>
  <c r="I10" i="75"/>
  <c r="H10" i="75"/>
  <c r="H9" i="75"/>
  <c r="I9" i="75" s="1"/>
  <c r="H8" i="75"/>
  <c r="I8" i="75" s="1"/>
  <c r="H7" i="75"/>
  <c r="I7" i="75" s="1"/>
  <c r="H6" i="75"/>
  <c r="K5" i="75"/>
  <c r="J5" i="75"/>
  <c r="J4" i="75"/>
  <c r="L3" i="75"/>
  <c r="K3" i="75"/>
  <c r="J3" i="75"/>
  <c r="C2" i="75"/>
  <c r="H10" i="74"/>
  <c r="I10" i="74" s="1"/>
  <c r="H9" i="74"/>
  <c r="I9" i="74" s="1"/>
  <c r="H8" i="74"/>
  <c r="I8" i="74" s="1"/>
  <c r="H7" i="74"/>
  <c r="I7" i="74" s="1"/>
  <c r="H6" i="74"/>
  <c r="I6" i="74" s="1"/>
  <c r="J5" i="74"/>
  <c r="J4" i="74"/>
  <c r="L3" i="74"/>
  <c r="K3" i="74"/>
  <c r="J3" i="74"/>
  <c r="C2" i="74"/>
  <c r="H10" i="73"/>
  <c r="I10" i="73" s="1"/>
  <c r="H9" i="73"/>
  <c r="I9" i="73" s="1"/>
  <c r="H8" i="73"/>
  <c r="I8" i="73" s="1"/>
  <c r="H7" i="73"/>
  <c r="I7" i="73" s="1"/>
  <c r="H6" i="73"/>
  <c r="K5" i="73"/>
  <c r="J5" i="73"/>
  <c r="K4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I7" i="72" s="1"/>
  <c r="H6" i="72"/>
  <c r="I6" i="72" s="1"/>
  <c r="J5" i="72"/>
  <c r="J4" i="72"/>
  <c r="L3" i="72"/>
  <c r="K3" i="72"/>
  <c r="J3" i="72"/>
  <c r="C2" i="72"/>
  <c r="I10" i="71"/>
  <c r="H10" i="71"/>
  <c r="H9" i="71"/>
  <c r="I9" i="71" s="1"/>
  <c r="H8" i="71"/>
  <c r="I8" i="71" s="1"/>
  <c r="H7" i="71"/>
  <c r="I7" i="71" s="1"/>
  <c r="H6" i="71"/>
  <c r="K5" i="71"/>
  <c r="J5" i="71"/>
  <c r="K4" i="71"/>
  <c r="J4" i="71"/>
  <c r="L3" i="71"/>
  <c r="K3" i="71"/>
  <c r="J3" i="71"/>
  <c r="C2" i="71"/>
  <c r="H10" i="70"/>
  <c r="I10" i="70" s="1"/>
  <c r="H9" i="70"/>
  <c r="I9" i="70" s="1"/>
  <c r="H8" i="70"/>
  <c r="I8" i="70" s="1"/>
  <c r="H7" i="70"/>
  <c r="I7" i="70" s="1"/>
  <c r="I6" i="70"/>
  <c r="H6" i="70"/>
  <c r="J5" i="70"/>
  <c r="J4" i="70"/>
  <c r="L3" i="70"/>
  <c r="K3" i="70"/>
  <c r="J3" i="70"/>
  <c r="C2" i="70"/>
  <c r="I10" i="69"/>
  <c r="H10" i="69"/>
  <c r="H9" i="69"/>
  <c r="I9" i="69" s="1"/>
  <c r="H8" i="69"/>
  <c r="I8" i="69" s="1"/>
  <c r="H7" i="69"/>
  <c r="I7" i="69" s="1"/>
  <c r="H6" i="69"/>
  <c r="J5" i="69"/>
  <c r="J4" i="69"/>
  <c r="L3" i="69"/>
  <c r="K3" i="69"/>
  <c r="J3" i="69"/>
  <c r="C2" i="69"/>
  <c r="B2" i="69"/>
  <c r="H10" i="68"/>
  <c r="I10" i="68" s="1"/>
  <c r="H9" i="68"/>
  <c r="I9" i="68" s="1"/>
  <c r="I8" i="68"/>
  <c r="H8" i="68"/>
  <c r="H7" i="68"/>
  <c r="I7" i="68" s="1"/>
  <c r="H6" i="68"/>
  <c r="I6" i="68" s="1"/>
  <c r="K5" i="68"/>
  <c r="J5" i="68"/>
  <c r="J4" i="68"/>
  <c r="L3" i="68"/>
  <c r="K3" i="68"/>
  <c r="J3" i="68"/>
  <c r="C2" i="68"/>
  <c r="I10" i="67"/>
  <c r="H10" i="67"/>
  <c r="H9" i="67"/>
  <c r="I9" i="67" s="1"/>
  <c r="H8" i="67"/>
  <c r="I8" i="67" s="1"/>
  <c r="H7" i="67"/>
  <c r="I7" i="67" s="1"/>
  <c r="H6" i="67"/>
  <c r="J5" i="67"/>
  <c r="J4" i="67"/>
  <c r="L3" i="67"/>
  <c r="K3" i="67"/>
  <c r="J3" i="67"/>
  <c r="C2" i="67"/>
  <c r="H10" i="66"/>
  <c r="I10" i="66" s="1"/>
  <c r="H9" i="66"/>
  <c r="I9" i="66" s="1"/>
  <c r="H8" i="66"/>
  <c r="I8" i="66" s="1"/>
  <c r="H7" i="66"/>
  <c r="I7" i="66" s="1"/>
  <c r="H6" i="66"/>
  <c r="I6" i="66" s="1"/>
  <c r="K5" i="66"/>
  <c r="H5" i="66" s="1"/>
  <c r="J5" i="66"/>
  <c r="J4" i="66"/>
  <c r="L3" i="66"/>
  <c r="K3" i="66"/>
  <c r="J3" i="66"/>
  <c r="C2" i="66"/>
  <c r="H10" i="65"/>
  <c r="I10" i="65" s="1"/>
  <c r="H9" i="65"/>
  <c r="I9" i="65" s="1"/>
  <c r="H8" i="65"/>
  <c r="I8" i="65" s="1"/>
  <c r="H7" i="65"/>
  <c r="I7" i="65" s="1"/>
  <c r="H6" i="65"/>
  <c r="J5" i="65"/>
  <c r="J4" i="65"/>
  <c r="L3" i="65"/>
  <c r="K3" i="65"/>
  <c r="J3" i="65"/>
  <c r="C2" i="65"/>
  <c r="H10" i="64"/>
  <c r="I10" i="64" s="1"/>
  <c r="I9" i="64"/>
  <c r="H9" i="64"/>
  <c r="H8" i="64"/>
  <c r="I8" i="64" s="1"/>
  <c r="H7" i="64"/>
  <c r="I7" i="64" s="1"/>
  <c r="H6" i="64"/>
  <c r="I6" i="64" s="1"/>
  <c r="K5" i="64"/>
  <c r="J5" i="64"/>
  <c r="J4" i="64"/>
  <c r="L3" i="64"/>
  <c r="K3" i="64"/>
  <c r="J3" i="64"/>
  <c r="C2" i="64"/>
  <c r="H10" i="63"/>
  <c r="I10" i="63" s="1"/>
  <c r="H9" i="63"/>
  <c r="I9" i="63" s="1"/>
  <c r="J8" i="63"/>
  <c r="H8" i="63"/>
  <c r="I8" i="63" s="1"/>
  <c r="H7" i="63"/>
  <c r="I7" i="63" s="1"/>
  <c r="H6" i="63"/>
  <c r="K5" i="63"/>
  <c r="J5" i="63"/>
  <c r="G5" i="63"/>
  <c r="K4" i="63"/>
  <c r="J4" i="63"/>
  <c r="G4" i="63"/>
  <c r="L3" i="63"/>
  <c r="K3" i="63"/>
  <c r="J3" i="63"/>
  <c r="C2" i="63"/>
  <c r="H10" i="62"/>
  <c r="I10" i="62" s="1"/>
  <c r="I9" i="62"/>
  <c r="H9" i="62"/>
  <c r="H8" i="62"/>
  <c r="I8" i="62" s="1"/>
  <c r="H7" i="62"/>
  <c r="I7" i="62" s="1"/>
  <c r="H6" i="62"/>
  <c r="I6" i="62" s="1"/>
  <c r="J5" i="62"/>
  <c r="J4" i="62"/>
  <c r="L3" i="62"/>
  <c r="K3" i="62"/>
  <c r="J3" i="62"/>
  <c r="C2" i="62"/>
  <c r="H10" i="61"/>
  <c r="I10" i="61" s="1"/>
  <c r="H9" i="61"/>
  <c r="I9" i="61" s="1"/>
  <c r="H8" i="61"/>
  <c r="I8" i="61" s="1"/>
  <c r="H7" i="61"/>
  <c r="I7" i="61" s="1"/>
  <c r="H6" i="61"/>
  <c r="K5" i="61"/>
  <c r="J5" i="61"/>
  <c r="K4" i="61"/>
  <c r="J4" i="61"/>
  <c r="L3" i="61"/>
  <c r="K3" i="61"/>
  <c r="J3" i="61"/>
  <c r="C2" i="61"/>
  <c r="H10" i="60"/>
  <c r="I10" i="60" s="1"/>
  <c r="H9" i="60"/>
  <c r="I9" i="60" s="1"/>
  <c r="H8" i="60"/>
  <c r="I8" i="60" s="1"/>
  <c r="H7" i="60"/>
  <c r="I7" i="60" s="1"/>
  <c r="H6" i="60"/>
  <c r="I6" i="60" s="1"/>
  <c r="J5" i="60"/>
  <c r="K4" i="60"/>
  <c r="J4" i="60"/>
  <c r="L3" i="60"/>
  <c r="K3" i="60"/>
  <c r="J3" i="60"/>
  <c r="C2" i="60"/>
  <c r="H10" i="59"/>
  <c r="I10" i="59" s="1"/>
  <c r="H9" i="59"/>
  <c r="I9" i="59" s="1"/>
  <c r="H8" i="59"/>
  <c r="I8" i="59" s="1"/>
  <c r="H7" i="59"/>
  <c r="I7" i="59" s="1"/>
  <c r="H6" i="59"/>
  <c r="J5" i="59"/>
  <c r="J4" i="59"/>
  <c r="L3" i="59"/>
  <c r="K3" i="59"/>
  <c r="J3" i="59"/>
  <c r="C2" i="59"/>
  <c r="H10" i="58"/>
  <c r="I10" i="58" s="1"/>
  <c r="H9" i="58"/>
  <c r="I9" i="58" s="1"/>
  <c r="I8" i="58"/>
  <c r="H8" i="58"/>
  <c r="H7" i="58"/>
  <c r="I7" i="58" s="1"/>
  <c r="H6" i="58"/>
  <c r="I6" i="58" s="1"/>
  <c r="J5" i="58"/>
  <c r="J4" i="58"/>
  <c r="L3" i="58"/>
  <c r="K3" i="58"/>
  <c r="J3" i="58"/>
  <c r="C2" i="58"/>
  <c r="I10" i="57"/>
  <c r="H10" i="57"/>
  <c r="H9" i="57"/>
  <c r="I9" i="57" s="1"/>
  <c r="H8" i="57"/>
  <c r="I8" i="57" s="1"/>
  <c r="H7" i="57"/>
  <c r="I7" i="57" s="1"/>
  <c r="H6" i="57"/>
  <c r="J5" i="57"/>
  <c r="J4" i="57"/>
  <c r="L3" i="57"/>
  <c r="K3" i="57"/>
  <c r="J3" i="57"/>
  <c r="C2" i="57"/>
  <c r="H10" i="56"/>
  <c r="I10" i="56" s="1"/>
  <c r="H9" i="56"/>
  <c r="I9" i="56" s="1"/>
  <c r="H8" i="56"/>
  <c r="I8" i="56" s="1"/>
  <c r="H7" i="56"/>
  <c r="I7" i="56" s="1"/>
  <c r="H6" i="56"/>
  <c r="I6" i="56" s="1"/>
  <c r="K5" i="56"/>
  <c r="J5" i="56"/>
  <c r="K4" i="56"/>
  <c r="J4" i="56"/>
  <c r="L3" i="56"/>
  <c r="K3" i="56"/>
  <c r="J3" i="56"/>
  <c r="C2" i="56"/>
  <c r="I10" i="55"/>
  <c r="H10" i="55"/>
  <c r="H9" i="55"/>
  <c r="I9" i="55" s="1"/>
  <c r="H8" i="55"/>
  <c r="I8" i="55" s="1"/>
  <c r="H7" i="55"/>
  <c r="I7" i="55" s="1"/>
  <c r="H6" i="55"/>
  <c r="K5" i="55"/>
  <c r="J5" i="55"/>
  <c r="K4" i="55"/>
  <c r="J4" i="55"/>
  <c r="L3" i="55"/>
  <c r="K3" i="55"/>
  <c r="J3" i="55"/>
  <c r="C2" i="55"/>
  <c r="B2" i="55"/>
  <c r="H10" i="54"/>
  <c r="I10" i="54" s="1"/>
  <c r="I9" i="54"/>
  <c r="H9" i="54"/>
  <c r="H8" i="54"/>
  <c r="I8" i="54" s="1"/>
  <c r="H7" i="54"/>
  <c r="I7" i="54" s="1"/>
  <c r="H6" i="54"/>
  <c r="I6" i="54" s="1"/>
  <c r="J5" i="54"/>
  <c r="J4" i="54"/>
  <c r="L3" i="54"/>
  <c r="K3" i="54"/>
  <c r="J3" i="54"/>
  <c r="C2" i="54"/>
  <c r="H10" i="53"/>
  <c r="I10" i="53" s="1"/>
  <c r="H9" i="53"/>
  <c r="I9" i="53" s="1"/>
  <c r="H8" i="53"/>
  <c r="I8" i="53" s="1"/>
  <c r="H7" i="53"/>
  <c r="I7" i="53" s="1"/>
  <c r="H6" i="53"/>
  <c r="J5" i="53"/>
  <c r="K4" i="53"/>
  <c r="J4" i="53"/>
  <c r="L3" i="53"/>
  <c r="K3" i="53"/>
  <c r="J3" i="53"/>
  <c r="C2" i="53"/>
  <c r="H10" i="52"/>
  <c r="I10" i="52" s="1"/>
  <c r="H9" i="52"/>
  <c r="I9" i="52" s="1"/>
  <c r="I8" i="52"/>
  <c r="H8" i="52"/>
  <c r="H7" i="52"/>
  <c r="I7" i="52" s="1"/>
  <c r="H6" i="52"/>
  <c r="I6" i="52" s="1"/>
  <c r="K5" i="52"/>
  <c r="J5" i="52"/>
  <c r="J4" i="52"/>
  <c r="L3" i="52"/>
  <c r="K3" i="52"/>
  <c r="J3" i="52"/>
  <c r="C2" i="52"/>
  <c r="H10" i="51"/>
  <c r="I10" i="51" s="1"/>
  <c r="H9" i="51"/>
  <c r="I9" i="51" s="1"/>
  <c r="H8" i="51"/>
  <c r="I8" i="51" s="1"/>
  <c r="H7" i="51"/>
  <c r="I7" i="51" s="1"/>
  <c r="H6" i="51"/>
  <c r="K5" i="51"/>
  <c r="J5" i="51"/>
  <c r="J4" i="51"/>
  <c r="L3" i="51"/>
  <c r="K3" i="51"/>
  <c r="J3" i="51"/>
  <c r="C2" i="51"/>
  <c r="H10" i="50"/>
  <c r="I10" i="50" s="1"/>
  <c r="I9" i="50"/>
  <c r="H9" i="50"/>
  <c r="H8" i="50"/>
  <c r="I8" i="50" s="1"/>
  <c r="H7" i="50"/>
  <c r="I7" i="50" s="1"/>
  <c r="H6" i="50"/>
  <c r="I6" i="50" s="1"/>
  <c r="K5" i="50"/>
  <c r="J5" i="50"/>
  <c r="J4" i="50"/>
  <c r="L3" i="50"/>
  <c r="K3" i="50"/>
  <c r="J3" i="50"/>
  <c r="C2" i="50"/>
  <c r="H10" i="49"/>
  <c r="I10" i="49" s="1"/>
  <c r="H9" i="49"/>
  <c r="I9" i="49" s="1"/>
  <c r="H8" i="49"/>
  <c r="I8" i="49" s="1"/>
  <c r="H7" i="49"/>
  <c r="I7" i="49" s="1"/>
  <c r="H6" i="49"/>
  <c r="J5" i="49"/>
  <c r="K4" i="49"/>
  <c r="J4" i="49"/>
  <c r="L3" i="49"/>
  <c r="K3" i="49"/>
  <c r="J3" i="49"/>
  <c r="C2" i="49"/>
  <c r="H10" i="48"/>
  <c r="I10" i="48" s="1"/>
  <c r="H9" i="48"/>
  <c r="I9" i="48" s="1"/>
  <c r="H8" i="48"/>
  <c r="I8" i="48" s="1"/>
  <c r="H7" i="48"/>
  <c r="I7" i="48" s="1"/>
  <c r="H6" i="48"/>
  <c r="I6" i="48" s="1"/>
  <c r="K5" i="48"/>
  <c r="J5" i="48"/>
  <c r="J4" i="48"/>
  <c r="L3" i="48"/>
  <c r="K3" i="48"/>
  <c r="J3" i="48"/>
  <c r="C2" i="48"/>
  <c r="H10" i="47"/>
  <c r="I10" i="47" s="1"/>
  <c r="H9" i="47"/>
  <c r="I9" i="47" s="1"/>
  <c r="H8" i="47"/>
  <c r="I8" i="47" s="1"/>
  <c r="H7" i="47"/>
  <c r="I7" i="47" s="1"/>
  <c r="H6" i="47"/>
  <c r="K5" i="47"/>
  <c r="J5" i="47"/>
  <c r="K4" i="47"/>
  <c r="J4" i="47"/>
  <c r="L3" i="47"/>
  <c r="K3" i="47"/>
  <c r="J3" i="47"/>
  <c r="C2" i="47"/>
  <c r="H10" i="46"/>
  <c r="I10" i="46" s="1"/>
  <c r="I9" i="46"/>
  <c r="H9" i="46"/>
  <c r="H8" i="46"/>
  <c r="I8" i="46" s="1"/>
  <c r="H7" i="46"/>
  <c r="I7" i="46" s="1"/>
  <c r="H6" i="46"/>
  <c r="I6" i="46" s="1"/>
  <c r="K5" i="46"/>
  <c r="J5" i="46"/>
  <c r="J4" i="46"/>
  <c r="L3" i="46"/>
  <c r="K3" i="46"/>
  <c r="J3" i="46"/>
  <c r="C2" i="46"/>
  <c r="H10" i="45"/>
  <c r="I10" i="45" s="1"/>
  <c r="H9" i="45"/>
  <c r="I9" i="45" s="1"/>
  <c r="H8" i="45"/>
  <c r="I8" i="45" s="1"/>
  <c r="H7" i="45"/>
  <c r="I7" i="45" s="1"/>
  <c r="H6" i="45"/>
  <c r="J5" i="45"/>
  <c r="K4" i="45"/>
  <c r="J4" i="45"/>
  <c r="L3" i="45"/>
  <c r="K3" i="45"/>
  <c r="J3" i="45"/>
  <c r="C2" i="45"/>
  <c r="H10" i="44"/>
  <c r="I10" i="44" s="1"/>
  <c r="H9" i="44"/>
  <c r="I9" i="44" s="1"/>
  <c r="H8" i="44"/>
  <c r="I8" i="44" s="1"/>
  <c r="H7" i="44"/>
  <c r="I7" i="44" s="1"/>
  <c r="H6" i="44"/>
  <c r="I6" i="44" s="1"/>
  <c r="K5" i="44"/>
  <c r="J5" i="44"/>
  <c r="J4" i="44"/>
  <c r="L3" i="44"/>
  <c r="K3" i="44"/>
  <c r="J3" i="44"/>
  <c r="C2" i="44"/>
  <c r="H10" i="43"/>
  <c r="I10" i="43" s="1"/>
  <c r="H9" i="43"/>
  <c r="I9" i="43" s="1"/>
  <c r="H8" i="43"/>
  <c r="I8" i="43" s="1"/>
  <c r="H7" i="43"/>
  <c r="I7" i="43" s="1"/>
  <c r="H6" i="43"/>
  <c r="K5" i="43"/>
  <c r="J5" i="43"/>
  <c r="J4" i="43"/>
  <c r="L3" i="43"/>
  <c r="K3" i="43"/>
  <c r="J3" i="43"/>
  <c r="C2" i="43"/>
  <c r="H10" i="42"/>
  <c r="I10" i="42" s="1"/>
  <c r="H9" i="42"/>
  <c r="I9" i="42" s="1"/>
  <c r="I8" i="42"/>
  <c r="H8" i="42"/>
  <c r="H7" i="42"/>
  <c r="I7" i="42" s="1"/>
  <c r="H6" i="42"/>
  <c r="I6" i="42" s="1"/>
  <c r="K5" i="42"/>
  <c r="J5" i="42"/>
  <c r="J4" i="42"/>
  <c r="L3" i="42"/>
  <c r="K3" i="42"/>
  <c r="J3" i="42"/>
  <c r="C2" i="42"/>
  <c r="I10" i="41"/>
  <c r="H10" i="41"/>
  <c r="H9" i="41"/>
  <c r="I9" i="41" s="1"/>
  <c r="H8" i="41"/>
  <c r="I8" i="41" s="1"/>
  <c r="H7" i="41"/>
  <c r="I7" i="41" s="1"/>
  <c r="H6" i="41"/>
  <c r="J5" i="41"/>
  <c r="K4" i="41"/>
  <c r="J4" i="41"/>
  <c r="L3" i="41"/>
  <c r="K3" i="41"/>
  <c r="J3" i="41"/>
  <c r="C2" i="41"/>
  <c r="H10" i="40"/>
  <c r="I10" i="40" s="1"/>
  <c r="H9" i="40"/>
  <c r="I9" i="40" s="1"/>
  <c r="H8" i="40"/>
  <c r="I8" i="40" s="1"/>
  <c r="H7" i="40"/>
  <c r="I7" i="40" s="1"/>
  <c r="I6" i="40"/>
  <c r="H6" i="40"/>
  <c r="J5" i="40"/>
  <c r="J4" i="40"/>
  <c r="L3" i="40"/>
  <c r="K3" i="40"/>
  <c r="J3" i="40"/>
  <c r="C2" i="40"/>
  <c r="I10" i="39"/>
  <c r="H10" i="39"/>
  <c r="H9" i="39"/>
  <c r="I9" i="39" s="1"/>
  <c r="H8" i="39"/>
  <c r="I8" i="39" s="1"/>
  <c r="H7" i="39"/>
  <c r="I7" i="39" s="1"/>
  <c r="H6" i="39"/>
  <c r="J5" i="39"/>
  <c r="J4" i="39"/>
  <c r="L3" i="39"/>
  <c r="K3" i="39"/>
  <c r="J3" i="39"/>
  <c r="C2" i="39"/>
  <c r="B2" i="39"/>
  <c r="H10" i="38"/>
  <c r="I10" i="38" s="1"/>
  <c r="H9" i="38"/>
  <c r="I9" i="38" s="1"/>
  <c r="H8" i="38"/>
  <c r="I8" i="38" s="1"/>
  <c r="H7" i="38"/>
  <c r="I7" i="38" s="1"/>
  <c r="I6" i="38"/>
  <c r="H6" i="38"/>
  <c r="J5" i="38"/>
  <c r="J4" i="38"/>
  <c r="L3" i="38"/>
  <c r="K3" i="38"/>
  <c r="J3" i="38"/>
  <c r="C2" i="38"/>
  <c r="I10" i="37"/>
  <c r="H10" i="37"/>
  <c r="H9" i="37"/>
  <c r="I9" i="37" s="1"/>
  <c r="H8" i="37"/>
  <c r="I8" i="37" s="1"/>
  <c r="H7" i="37"/>
  <c r="I7" i="37" s="1"/>
  <c r="H6" i="37"/>
  <c r="J5" i="37"/>
  <c r="G5" i="37" s="1"/>
  <c r="K4" i="37"/>
  <c r="H4" i="37" s="1"/>
  <c r="J4" i="37"/>
  <c r="L3" i="37"/>
  <c r="K3" i="37"/>
  <c r="J3" i="37"/>
  <c r="C2" i="37"/>
  <c r="B2" i="37"/>
  <c r="H10" i="36"/>
  <c r="I10" i="36" s="1"/>
  <c r="H9" i="36"/>
  <c r="I9" i="36" s="1"/>
  <c r="H8" i="36"/>
  <c r="I8" i="36" s="1"/>
  <c r="H7" i="36"/>
  <c r="I7" i="36" s="1"/>
  <c r="H6" i="36"/>
  <c r="I6" i="36" s="1"/>
  <c r="J5" i="36"/>
  <c r="J4" i="36"/>
  <c r="L3" i="36"/>
  <c r="K3" i="36"/>
  <c r="J3" i="36"/>
  <c r="C2" i="36"/>
  <c r="B2" i="36"/>
  <c r="H10" i="35"/>
  <c r="I10" i="35" s="1"/>
  <c r="H9" i="35"/>
  <c r="I9" i="35" s="1"/>
  <c r="H8" i="35"/>
  <c r="I8" i="35" s="1"/>
  <c r="H7" i="35"/>
  <c r="I7" i="35" s="1"/>
  <c r="H6" i="35"/>
  <c r="J5" i="35"/>
  <c r="J4" i="35"/>
  <c r="L3" i="35"/>
  <c r="K3" i="35"/>
  <c r="J3" i="35"/>
  <c r="C2" i="35"/>
  <c r="H10" i="34"/>
  <c r="I10" i="34" s="1"/>
  <c r="H9" i="34"/>
  <c r="I9" i="34" s="1"/>
  <c r="I8" i="34"/>
  <c r="H8" i="34"/>
  <c r="H7" i="34"/>
  <c r="I7" i="34" s="1"/>
  <c r="H6" i="34"/>
  <c r="I6" i="34" s="1"/>
  <c r="K5" i="34"/>
  <c r="J5" i="34"/>
  <c r="J4" i="34"/>
  <c r="L3" i="34"/>
  <c r="K3" i="34"/>
  <c r="J3" i="34"/>
  <c r="C2" i="34"/>
  <c r="H10" i="33"/>
  <c r="I10" i="33" s="1"/>
  <c r="H9" i="33"/>
  <c r="I9" i="33" s="1"/>
  <c r="J8" i="33"/>
  <c r="K8" i="33" s="1"/>
  <c r="H8" i="33"/>
  <c r="I8" i="33" s="1"/>
  <c r="H7" i="33"/>
  <c r="I7" i="33" s="1"/>
  <c r="H6" i="33"/>
  <c r="J5" i="33"/>
  <c r="G5" i="33" s="1"/>
  <c r="K4" i="33"/>
  <c r="J4" i="33"/>
  <c r="G4" i="33"/>
  <c r="L3" i="33"/>
  <c r="K3" i="33"/>
  <c r="J3" i="33"/>
  <c r="C2" i="33"/>
  <c r="H10" i="32"/>
  <c r="I10" i="32" s="1"/>
  <c r="H9" i="32"/>
  <c r="I9" i="32" s="1"/>
  <c r="I8" i="32"/>
  <c r="H8" i="32"/>
  <c r="H7" i="32"/>
  <c r="I7" i="32" s="1"/>
  <c r="H6" i="32"/>
  <c r="I6" i="32" s="1"/>
  <c r="J5" i="32"/>
  <c r="J4" i="32"/>
  <c r="L3" i="32"/>
  <c r="K3" i="32"/>
  <c r="J3" i="32"/>
  <c r="C2" i="32"/>
  <c r="H10" i="31"/>
  <c r="I10" i="31" s="1"/>
  <c r="H9" i="31"/>
  <c r="I9" i="31" s="1"/>
  <c r="H8" i="31"/>
  <c r="I8" i="31" s="1"/>
  <c r="H7" i="31"/>
  <c r="I7" i="31" s="1"/>
  <c r="H6" i="31"/>
  <c r="J5" i="31"/>
  <c r="J4" i="31"/>
  <c r="G4" i="31"/>
  <c r="L3" i="31"/>
  <c r="K3" i="31"/>
  <c r="J3" i="31"/>
  <c r="C2" i="31"/>
  <c r="H10" i="30"/>
  <c r="I10" i="30" s="1"/>
  <c r="H9" i="30"/>
  <c r="I9" i="30" s="1"/>
  <c r="I8" i="30"/>
  <c r="H8" i="30"/>
  <c r="H7" i="30"/>
  <c r="I7" i="30" s="1"/>
  <c r="H6" i="30"/>
  <c r="I6" i="30" s="1"/>
  <c r="J5" i="30"/>
  <c r="J4" i="30"/>
  <c r="L3" i="30"/>
  <c r="K3" i="30"/>
  <c r="J3" i="30"/>
  <c r="C2" i="30"/>
  <c r="H10" i="78"/>
  <c r="I10" i="78" s="1"/>
  <c r="H9" i="78"/>
  <c r="I9" i="78" s="1"/>
  <c r="J8" i="78"/>
  <c r="K8" i="78" s="1"/>
  <c r="L8" i="78" s="1"/>
  <c r="H8" i="78"/>
  <c r="I8" i="78" s="1"/>
  <c r="H7" i="78"/>
  <c r="I7" i="78" s="1"/>
  <c r="H6" i="78"/>
  <c r="J5" i="78"/>
  <c r="G5" i="78" s="1"/>
  <c r="K4" i="78"/>
  <c r="J4" i="78"/>
  <c r="G4" i="78" s="1"/>
  <c r="H4" i="78"/>
  <c r="L3" i="78"/>
  <c r="K3" i="78"/>
  <c r="J3" i="78"/>
  <c r="C2" i="78"/>
  <c r="S16" i="34" l="1"/>
  <c r="L4" i="34" s="1"/>
  <c r="K4" i="34"/>
  <c r="S16" i="46"/>
  <c r="L4" i="46" s="1"/>
  <c r="K4" i="46"/>
  <c r="W16" i="37"/>
  <c r="L5" i="37" s="1"/>
  <c r="K5" i="37"/>
  <c r="W16" i="41"/>
  <c r="L5" i="41" s="1"/>
  <c r="K5" i="41"/>
  <c r="W16" i="77"/>
  <c r="L5" i="77" s="1"/>
  <c r="K5" i="77"/>
  <c r="H5" i="77" s="1"/>
  <c r="K5" i="62"/>
  <c r="K5" i="54"/>
  <c r="W19" i="54"/>
  <c r="L5" i="54" s="1"/>
  <c r="S17" i="52"/>
  <c r="K4" i="52"/>
  <c r="K5" i="49"/>
  <c r="K4" i="54"/>
  <c r="K4" i="69"/>
  <c r="S20" i="69"/>
  <c r="S17" i="65"/>
  <c r="S19" i="59"/>
  <c r="K4" i="59"/>
  <c r="K5" i="74"/>
  <c r="W17" i="74"/>
  <c r="L5" i="74" s="1"/>
  <c r="K5" i="78"/>
  <c r="H5" i="78" s="1"/>
  <c r="I5" i="78" s="1"/>
  <c r="K5" i="53"/>
  <c r="H5" i="53" s="1"/>
  <c r="W19" i="62"/>
  <c r="L5" i="62" s="1"/>
  <c r="K5" i="59"/>
  <c r="W20" i="59"/>
  <c r="S17" i="43"/>
  <c r="L4" i="43" s="1"/>
  <c r="K4" i="43"/>
  <c r="H4" i="43" s="1"/>
  <c r="S17" i="39"/>
  <c r="K4" i="39"/>
  <c r="H4" i="35"/>
  <c r="S20" i="35"/>
  <c r="L4" i="35" s="1"/>
  <c r="H5" i="75"/>
  <c r="G4" i="39"/>
  <c r="L4" i="39"/>
  <c r="L4" i="75"/>
  <c r="L5" i="38"/>
  <c r="L5" i="50"/>
  <c r="L5" i="58"/>
  <c r="L5" i="70"/>
  <c r="K4" i="72"/>
  <c r="S20" i="72"/>
  <c r="K5" i="57"/>
  <c r="H5" i="57" s="1"/>
  <c r="K5" i="35"/>
  <c r="W20" i="35"/>
  <c r="H4" i="45"/>
  <c r="G4" i="47"/>
  <c r="I4" i="47" s="1"/>
  <c r="K4" i="76"/>
  <c r="K5" i="72"/>
  <c r="K5" i="65"/>
  <c r="K5" i="60"/>
  <c r="H5" i="60" s="1"/>
  <c r="W19" i="60"/>
  <c r="W20" i="57"/>
  <c r="L5" i="57" s="1"/>
  <c r="H4" i="49"/>
  <c r="G5" i="45"/>
  <c r="K4" i="51"/>
  <c r="K5" i="58"/>
  <c r="K4" i="75"/>
  <c r="H4" i="75" s="1"/>
  <c r="L4" i="49"/>
  <c r="L4" i="53"/>
  <c r="L4" i="65"/>
  <c r="L4" i="69"/>
  <c r="L4" i="73"/>
  <c r="L4" i="77"/>
  <c r="L5" i="52"/>
  <c r="L5" i="68"/>
  <c r="L5" i="76"/>
  <c r="W20" i="72"/>
  <c r="K5" i="69"/>
  <c r="W18" i="69"/>
  <c r="K4" i="67"/>
  <c r="S20" i="67"/>
  <c r="W20" i="65"/>
  <c r="L5" i="65" s="1"/>
  <c r="K5" i="45"/>
  <c r="W19" i="45"/>
  <c r="K4" i="57"/>
  <c r="K5" i="33"/>
  <c r="H5" i="33" s="1"/>
  <c r="I5" i="33" s="1"/>
  <c r="W19" i="33"/>
  <c r="K5" i="32"/>
  <c r="K5" i="70"/>
  <c r="K5" i="67"/>
  <c r="H5" i="67" s="1"/>
  <c r="I5" i="67" s="1"/>
  <c r="S20" i="57"/>
  <c r="L4" i="57" s="1"/>
  <c r="K5" i="39"/>
  <c r="H5" i="39" s="1"/>
  <c r="K5" i="38"/>
  <c r="K5" i="36"/>
  <c r="K4" i="31"/>
  <c r="K5" i="30"/>
  <c r="K5" i="40"/>
  <c r="W17" i="39"/>
  <c r="L5" i="39" s="1"/>
  <c r="W17" i="36"/>
  <c r="K5" i="31"/>
  <c r="H5" i="31" s="1"/>
  <c r="L4" i="30"/>
  <c r="L5" i="31"/>
  <c r="L4" i="31"/>
  <c r="H4" i="31"/>
  <c r="J8" i="31"/>
  <c r="L5" i="32"/>
  <c r="L4" i="32"/>
  <c r="L5" i="33"/>
  <c r="L4" i="33"/>
  <c r="L5" i="35"/>
  <c r="L5" i="36"/>
  <c r="L4" i="36"/>
  <c r="K4" i="38"/>
  <c r="H4" i="38" s="1"/>
  <c r="G5" i="39"/>
  <c r="I5" i="39" s="1"/>
  <c r="J8" i="39"/>
  <c r="K8" i="39" s="1"/>
  <c r="H4" i="39"/>
  <c r="I4" i="39" s="1"/>
  <c r="L5" i="40"/>
  <c r="K4" i="40"/>
  <c r="L5" i="45"/>
  <c r="L4" i="45"/>
  <c r="H5" i="47"/>
  <c r="L5" i="48"/>
  <c r="L4" i="48"/>
  <c r="L4" i="52"/>
  <c r="L4" i="54"/>
  <c r="L5" i="59"/>
  <c r="L4" i="59"/>
  <c r="L5" i="60"/>
  <c r="L4" i="60"/>
  <c r="K4" i="62"/>
  <c r="L5" i="67"/>
  <c r="L4" i="67"/>
  <c r="L5" i="69"/>
  <c r="L5" i="72"/>
  <c r="L4" i="72"/>
  <c r="L4" i="74"/>
  <c r="L5" i="75"/>
  <c r="H5" i="41"/>
  <c r="H5" i="36"/>
  <c r="H5" i="71"/>
  <c r="H5" i="43"/>
  <c r="K4" i="30"/>
  <c r="H4" i="30" s="1"/>
  <c r="K4" i="32"/>
  <c r="H4" i="32" s="1"/>
  <c r="K4" i="36"/>
  <c r="K4" i="44"/>
  <c r="K4" i="48"/>
  <c r="H4" i="48" s="1"/>
  <c r="K4" i="66"/>
  <c r="K4" i="74"/>
  <c r="S16" i="38"/>
  <c r="L4" i="38" s="1"/>
  <c r="S16" i="40"/>
  <c r="L4" i="40" s="1"/>
  <c r="S16" i="42"/>
  <c r="L4" i="42" s="1"/>
  <c r="S16" i="50"/>
  <c r="L4" i="50" s="1"/>
  <c r="S16" i="58"/>
  <c r="L4" i="58" s="1"/>
  <c r="S16" i="62"/>
  <c r="L4" i="62" s="1"/>
  <c r="S16" i="64"/>
  <c r="L4" i="64" s="1"/>
  <c r="S16" i="68"/>
  <c r="L4" i="68" s="1"/>
  <c r="S16" i="70"/>
  <c r="L4" i="70" s="1"/>
  <c r="S16" i="76"/>
  <c r="L4" i="76" s="1"/>
  <c r="H4" i="56"/>
  <c r="H4" i="70"/>
  <c r="J8" i="38"/>
  <c r="B2" i="38"/>
  <c r="G4" i="74"/>
  <c r="J8" i="74"/>
  <c r="J8" i="30"/>
  <c r="G5" i="30"/>
  <c r="G5" i="31"/>
  <c r="I5" i="31" s="1"/>
  <c r="G4" i="37"/>
  <c r="I4" i="37" s="1"/>
  <c r="H5" i="37"/>
  <c r="I5" i="37" s="1"/>
  <c r="L8" i="39"/>
  <c r="G4" i="41"/>
  <c r="G5" i="41"/>
  <c r="I5" i="41" s="1"/>
  <c r="H5" i="52"/>
  <c r="H4" i="61"/>
  <c r="G4" i="68"/>
  <c r="G4" i="42"/>
  <c r="G4" i="58"/>
  <c r="H5" i="32"/>
  <c r="B2" i="32"/>
  <c r="G5" i="32"/>
  <c r="J8" i="32"/>
  <c r="K8" i="32" s="1"/>
  <c r="L8" i="32" s="1"/>
  <c r="H5" i="34"/>
  <c r="G5" i="34"/>
  <c r="H4" i="34"/>
  <c r="J8" i="34"/>
  <c r="B2" i="34"/>
  <c r="G5" i="40"/>
  <c r="H4" i="40"/>
  <c r="J8" i="40"/>
  <c r="B2" i="40"/>
  <c r="K8" i="35"/>
  <c r="L8" i="35"/>
  <c r="G4" i="30"/>
  <c r="H5" i="30"/>
  <c r="B2" i="35"/>
  <c r="G5" i="38"/>
  <c r="G4" i="43"/>
  <c r="G4" i="54"/>
  <c r="J8" i="67"/>
  <c r="K8" i="67" s="1"/>
  <c r="G4" i="72"/>
  <c r="G4" i="32"/>
  <c r="G4" i="35"/>
  <c r="I4" i="35" s="1"/>
  <c r="H5" i="35"/>
  <c r="G4" i="38"/>
  <c r="H4" i="51"/>
  <c r="G4" i="67"/>
  <c r="L8" i="33"/>
  <c r="H5" i="40"/>
  <c r="B2" i="30"/>
  <c r="G4" i="34"/>
  <c r="G5" i="35"/>
  <c r="I5" i="35" s="1"/>
  <c r="H5" i="38"/>
  <c r="G4" i="40"/>
  <c r="H5" i="62"/>
  <c r="B2" i="41"/>
  <c r="J8" i="43"/>
  <c r="B2" i="43"/>
  <c r="J8" i="46"/>
  <c r="G5" i="46"/>
  <c r="I5" i="46" s="1"/>
  <c r="H4" i="46"/>
  <c r="H5" i="51"/>
  <c r="J8" i="51"/>
  <c r="G5" i="51"/>
  <c r="I5" i="51" s="1"/>
  <c r="B2" i="51"/>
  <c r="G5" i="54"/>
  <c r="H4" i="54"/>
  <c r="B2" i="54"/>
  <c r="H5" i="59"/>
  <c r="J8" i="59"/>
  <c r="G5" i="59"/>
  <c r="I5" i="59" s="1"/>
  <c r="G4" i="59"/>
  <c r="J8" i="62"/>
  <c r="G5" i="62"/>
  <c r="I5" i="62" s="1"/>
  <c r="H4" i="62"/>
  <c r="B2" i="67"/>
  <c r="B2" i="70"/>
  <c r="J8" i="70"/>
  <c r="G5" i="70"/>
  <c r="I5" i="70" s="1"/>
  <c r="G5" i="75"/>
  <c r="I5" i="75" s="1"/>
  <c r="G4" i="75"/>
  <c r="J8" i="75"/>
  <c r="B2" i="75"/>
  <c r="G5" i="44"/>
  <c r="H4" i="44"/>
  <c r="J8" i="44"/>
  <c r="K8" i="44" s="1"/>
  <c r="L8" i="44" s="1"/>
  <c r="B2" i="44"/>
  <c r="G4" i="49"/>
  <c r="B2" i="49"/>
  <c r="J8" i="52"/>
  <c r="G5" i="52"/>
  <c r="I5" i="52" s="1"/>
  <c r="H4" i="52"/>
  <c r="J8" i="57"/>
  <c r="G5" i="57"/>
  <c r="G4" i="57"/>
  <c r="B2" i="57"/>
  <c r="B2" i="60"/>
  <c r="J8" i="60"/>
  <c r="K8" i="60" s="1"/>
  <c r="L8" i="60" s="1"/>
  <c r="H5" i="65"/>
  <c r="J8" i="65"/>
  <c r="G5" i="65"/>
  <c r="G4" i="65"/>
  <c r="B2" i="65"/>
  <c r="G5" i="68"/>
  <c r="H4" i="68"/>
  <c r="B2" i="68"/>
  <c r="G5" i="73"/>
  <c r="I5" i="73" s="1"/>
  <c r="G4" i="73"/>
  <c r="J8" i="73"/>
  <c r="K8" i="73" s="1"/>
  <c r="L8" i="73" s="1"/>
  <c r="B2" i="73"/>
  <c r="J8" i="76"/>
  <c r="K8" i="76" s="1"/>
  <c r="L8" i="76" s="1"/>
  <c r="B2" i="76"/>
  <c r="K8" i="31"/>
  <c r="L8" i="31" s="1"/>
  <c r="H4" i="33"/>
  <c r="H4" i="36"/>
  <c r="I4" i="36" s="1"/>
  <c r="G5" i="36"/>
  <c r="K8" i="63"/>
  <c r="L8" i="63" s="1"/>
  <c r="J8" i="42"/>
  <c r="K8" i="42" s="1"/>
  <c r="L8" i="42" s="1"/>
  <c r="G5" i="42"/>
  <c r="H4" i="42"/>
  <c r="J8" i="47"/>
  <c r="B2" i="47"/>
  <c r="J8" i="50"/>
  <c r="K8" i="50" s="1"/>
  <c r="L8" i="50" s="1"/>
  <c r="G5" i="50"/>
  <c r="H4" i="50"/>
  <c r="H5" i="55"/>
  <c r="J8" i="55"/>
  <c r="G5" i="55"/>
  <c r="G4" i="55"/>
  <c r="G5" i="58"/>
  <c r="H4" i="58"/>
  <c r="I4" i="58" s="1"/>
  <c r="B2" i="58"/>
  <c r="B2" i="63"/>
  <c r="H5" i="63"/>
  <c r="I5" i="63" s="1"/>
  <c r="J8" i="66"/>
  <c r="G5" i="66"/>
  <c r="I5" i="66" s="1"/>
  <c r="H4" i="66"/>
  <c r="J8" i="71"/>
  <c r="G5" i="71"/>
  <c r="I5" i="71" s="1"/>
  <c r="G4" i="71"/>
  <c r="B2" i="71"/>
  <c r="B2" i="74"/>
  <c r="G5" i="74"/>
  <c r="G4" i="36"/>
  <c r="J8" i="41"/>
  <c r="G4" i="44"/>
  <c r="H4" i="60"/>
  <c r="G5" i="60"/>
  <c r="H4" i="65"/>
  <c r="G4" i="76"/>
  <c r="G5" i="76"/>
  <c r="I5" i="76" s="1"/>
  <c r="J8" i="45"/>
  <c r="H5" i="45"/>
  <c r="G4" i="45"/>
  <c r="B2" i="45"/>
  <c r="J8" i="48"/>
  <c r="G5" i="48"/>
  <c r="J8" i="53"/>
  <c r="B2" i="53"/>
  <c r="B2" i="56"/>
  <c r="J8" i="56"/>
  <c r="G5" i="56"/>
  <c r="H5" i="61"/>
  <c r="J8" i="61"/>
  <c r="G5" i="61"/>
  <c r="G4" i="61"/>
  <c r="B2" i="61"/>
  <c r="H4" i="64"/>
  <c r="B2" i="64"/>
  <c r="J8" i="64"/>
  <c r="H5" i="69"/>
  <c r="J8" i="69"/>
  <c r="G5" i="69"/>
  <c r="G4" i="69"/>
  <c r="G5" i="72"/>
  <c r="I5" i="72" s="1"/>
  <c r="J8" i="72"/>
  <c r="H4" i="72"/>
  <c r="B2" i="72"/>
  <c r="J8" i="77"/>
  <c r="G5" i="77"/>
  <c r="G4" i="77"/>
  <c r="H4" i="41"/>
  <c r="G5" i="43"/>
  <c r="I5" i="43" s="1"/>
  <c r="H5" i="44"/>
  <c r="G5" i="47"/>
  <c r="I5" i="47" s="1"/>
  <c r="G5" i="53"/>
  <c r="I5" i="53" s="1"/>
  <c r="H5" i="54"/>
  <c r="H4" i="57"/>
  <c r="H5" i="58"/>
  <c r="G4" i="60"/>
  <c r="G4" i="64"/>
  <c r="H5" i="68"/>
  <c r="H4" i="71"/>
  <c r="H5" i="72"/>
  <c r="H4" i="73"/>
  <c r="H5" i="73"/>
  <c r="G4" i="46"/>
  <c r="H4" i="47"/>
  <c r="G4" i="48"/>
  <c r="G5" i="49"/>
  <c r="G4" i="50"/>
  <c r="H4" i="53"/>
  <c r="I4" i="53" s="1"/>
  <c r="G4" i="56"/>
  <c r="H4" i="63"/>
  <c r="I4" i="63" s="1"/>
  <c r="H5" i="64"/>
  <c r="I5" i="64" s="1"/>
  <c r="H4" i="67"/>
  <c r="G4" i="70"/>
  <c r="H4" i="76"/>
  <c r="I4" i="76" s="1"/>
  <c r="H5" i="76"/>
  <c r="H5" i="42"/>
  <c r="H5" i="46"/>
  <c r="H5" i="48"/>
  <c r="H5" i="49"/>
  <c r="H5" i="50"/>
  <c r="G4" i="51"/>
  <c r="G4" i="52"/>
  <c r="H4" i="55"/>
  <c r="I4" i="55" s="1"/>
  <c r="H5" i="56"/>
  <c r="H4" i="59"/>
  <c r="G4" i="62"/>
  <c r="G4" i="66"/>
  <c r="H4" i="69"/>
  <c r="H5" i="70"/>
  <c r="H4" i="74"/>
  <c r="H5" i="74"/>
  <c r="H4" i="77"/>
  <c r="I4" i="78"/>
  <c r="I4" i="31"/>
  <c r="K8" i="40"/>
  <c r="L8" i="40" s="1"/>
  <c r="I6" i="45"/>
  <c r="K8" i="72"/>
  <c r="L8" i="72" s="1"/>
  <c r="I6" i="77"/>
  <c r="K8" i="38"/>
  <c r="L8" i="38" s="1"/>
  <c r="I4" i="42"/>
  <c r="I6" i="43"/>
  <c r="K8" i="46"/>
  <c r="L8" i="46" s="1"/>
  <c r="I4" i="49"/>
  <c r="I6" i="49"/>
  <c r="I4" i="71"/>
  <c r="I6" i="41"/>
  <c r="K8" i="68"/>
  <c r="L8" i="68" s="1"/>
  <c r="K8" i="74"/>
  <c r="L8" i="74" s="1"/>
  <c r="I6" i="78"/>
  <c r="K8" i="30"/>
  <c r="L8" i="30" s="1"/>
  <c r="I6" i="31"/>
  <c r="I6" i="33"/>
  <c r="K8" i="34"/>
  <c r="L8" i="34" s="1"/>
  <c r="I6" i="35"/>
  <c r="K8" i="36"/>
  <c r="L8" i="36" s="1"/>
  <c r="I6" i="37"/>
  <c r="I6" i="39"/>
  <c r="I6" i="47"/>
  <c r="I4" i="51"/>
  <c r="I6" i="59"/>
  <c r="I6" i="67"/>
  <c r="I6" i="51"/>
  <c r="K8" i="52"/>
  <c r="L8" i="52" s="1"/>
  <c r="I6" i="57"/>
  <c r="K8" i="58"/>
  <c r="L8" i="58" s="1"/>
  <c r="I6" i="65"/>
  <c r="K8" i="66"/>
  <c r="L8" i="66" s="1"/>
  <c r="I6" i="55"/>
  <c r="K8" i="56"/>
  <c r="L8" i="56" s="1"/>
  <c r="I6" i="63"/>
  <c r="K8" i="64"/>
  <c r="L8" i="64" s="1"/>
  <c r="I6" i="71"/>
  <c r="I6" i="73"/>
  <c r="I6" i="53"/>
  <c r="K8" i="54"/>
  <c r="L8" i="54" s="1"/>
  <c r="I6" i="61"/>
  <c r="K8" i="62"/>
  <c r="L8" i="62" s="1"/>
  <c r="I6" i="69"/>
  <c r="K8" i="70"/>
  <c r="L8" i="70" s="1"/>
  <c r="I6" i="75"/>
  <c r="D1" i="22"/>
  <c r="I4" i="38" l="1"/>
  <c r="I5" i="42"/>
  <c r="I5" i="30"/>
  <c r="I4" i="61"/>
  <c r="I5" i="56"/>
  <c r="I5" i="58"/>
  <c r="I5" i="57"/>
  <c r="I5" i="38"/>
  <c r="I5" i="74"/>
  <c r="I5" i="69"/>
  <c r="I5" i="61"/>
  <c r="I5" i="48"/>
  <c r="I5" i="65"/>
  <c r="I5" i="54"/>
  <c r="I5" i="32"/>
  <c r="I4" i="77"/>
  <c r="I5" i="49"/>
  <c r="I5" i="77"/>
  <c r="I5" i="60"/>
  <c r="I5" i="55"/>
  <c r="I5" i="50"/>
  <c r="I5" i="36"/>
  <c r="I5" i="68"/>
  <c r="I5" i="44"/>
  <c r="I4" i="46"/>
  <c r="I5" i="40"/>
  <c r="I5" i="34"/>
  <c r="I4" i="41"/>
  <c r="I5" i="45"/>
  <c r="I4" i="30"/>
  <c r="I4" i="59"/>
  <c r="I4" i="60"/>
  <c r="I4" i="65"/>
  <c r="I4" i="54"/>
  <c r="I4" i="67"/>
  <c r="I4" i="40"/>
  <c r="I4" i="32"/>
  <c r="I4" i="57"/>
  <c r="K8" i="48"/>
  <c r="L8" i="48" s="1"/>
  <c r="I4" i="34"/>
  <c r="I4" i="68"/>
  <c r="I4" i="43"/>
  <c r="L8" i="67"/>
  <c r="I4" i="75"/>
  <c r="I4" i="33"/>
  <c r="I4" i="70"/>
  <c r="K8" i="69"/>
  <c r="L8" i="69" s="1"/>
  <c r="K8" i="61"/>
  <c r="L8" i="61" s="1"/>
  <c r="K8" i="45"/>
  <c r="L8" i="45" s="1"/>
  <c r="I4" i="74"/>
  <c r="K8" i="41"/>
  <c r="L8" i="41" s="1"/>
  <c r="I4" i="50"/>
  <c r="K8" i="47"/>
  <c r="L8" i="47" s="1"/>
  <c r="I4" i="72"/>
  <c r="K8" i="43"/>
  <c r="L8" i="43" s="1"/>
  <c r="I4" i="66"/>
  <c r="I4" i="56"/>
  <c r="I4" i="48"/>
  <c r="I4" i="64"/>
  <c r="K8" i="77"/>
  <c r="L8" i="77" s="1"/>
  <c r="I4" i="62"/>
  <c r="I4" i="52"/>
  <c r="I4" i="69"/>
  <c r="K8" i="53"/>
  <c r="L8" i="53" s="1"/>
  <c r="I4" i="45"/>
  <c r="K8" i="55"/>
  <c r="L8" i="55" s="1"/>
  <c r="K8" i="57"/>
  <c r="L8" i="57" s="1"/>
  <c r="K8" i="75"/>
  <c r="L8" i="75" s="1"/>
  <c r="K8" i="51"/>
  <c r="L8" i="51" s="1"/>
  <c r="I4" i="44"/>
  <c r="K8" i="71"/>
  <c r="L8" i="71" s="1"/>
  <c r="I4" i="73"/>
  <c r="K8" i="65"/>
  <c r="L8" i="65" s="1"/>
  <c r="K8" i="59"/>
  <c r="L8" i="59" s="1"/>
</calcChain>
</file>

<file path=xl/sharedStrings.xml><?xml version="1.0" encoding="utf-8"?>
<sst xmlns="http://schemas.openxmlformats.org/spreadsheetml/2006/main" count="6114" uniqueCount="1110">
  <si>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</si>
  <si>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</si>
  <si>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</si>
  <si>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</si>
  <si>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</si>
  <si>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</si>
  <si>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</si>
  <si>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</si>
  <si>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</si>
  <si>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</si>
  <si>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</si>
  <si>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</si>
  <si>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</si>
  <si>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</si>
  <si>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KUJAWSKO-POMORSKIE</t>
  </si>
  <si>
    <t>ŻNIŃSKI</t>
  </si>
  <si>
    <t>99999</t>
  </si>
  <si>
    <t/>
  </si>
  <si>
    <t>INOWROCŁAWSKI</t>
  </si>
  <si>
    <t>ŚWIECKI</t>
  </si>
  <si>
    <t>04434</t>
  </si>
  <si>
    <t>UL. DWORCOWA</t>
  </si>
  <si>
    <t>UL. SZKOLNA</t>
  </si>
  <si>
    <t>4478296</t>
  </si>
  <si>
    <t>61806,61808</t>
  </si>
  <si>
    <t>TUCHOLSKI</t>
  </si>
  <si>
    <t>CEKCYN</t>
  </si>
  <si>
    <t>0080743</t>
  </si>
  <si>
    <t>21970</t>
  </si>
  <si>
    <t>3713539</t>
  </si>
  <si>
    <t>61021</t>
  </si>
  <si>
    <t>0081323</t>
  </si>
  <si>
    <t>ZIELONKA</t>
  </si>
  <si>
    <t>2455466</t>
  </si>
  <si>
    <t>10179,10825</t>
  </si>
  <si>
    <t>MOGILEŃSKI</t>
  </si>
  <si>
    <t>DĄBROWA</t>
  </si>
  <si>
    <t>0083606</t>
  </si>
  <si>
    <t>5623043</t>
  </si>
  <si>
    <t>10833,3943,3944</t>
  </si>
  <si>
    <t>0083687</t>
  </si>
  <si>
    <t>PARLIN</t>
  </si>
  <si>
    <t>02700</t>
  </si>
  <si>
    <t>UL. CHEŁMIŃSKA</t>
  </si>
  <si>
    <t>DRAGACZ</t>
  </si>
  <si>
    <t>4909749</t>
  </si>
  <si>
    <t>11850</t>
  </si>
  <si>
    <t>0084741</t>
  </si>
  <si>
    <t>MICHALE</t>
  </si>
  <si>
    <t xml:space="preserve">101A </t>
  </si>
  <si>
    <t>393309</t>
  </si>
  <si>
    <t>90420,90440</t>
  </si>
  <si>
    <t>GĄSAWA</t>
  </si>
  <si>
    <t>0085189</t>
  </si>
  <si>
    <t>10883</t>
  </si>
  <si>
    <t>UL. LESZKA BIAŁEGO</t>
  </si>
  <si>
    <t>6262030</t>
  </si>
  <si>
    <t>12625,12626</t>
  </si>
  <si>
    <t>GOSTYCYN</t>
  </si>
  <si>
    <t>0085686</t>
  </si>
  <si>
    <t>19735</t>
  </si>
  <si>
    <t>UL. SĘPOLEŃSKA</t>
  </si>
  <si>
    <t xml:space="preserve">12-12A </t>
  </si>
  <si>
    <t>7663623</t>
  </si>
  <si>
    <t>11022</t>
  </si>
  <si>
    <t>0085746</t>
  </si>
  <si>
    <t>PRUSZCZ</t>
  </si>
  <si>
    <t>INOWROCŁAW</t>
  </si>
  <si>
    <t>JANIKOWO</t>
  </si>
  <si>
    <t>356210</t>
  </si>
  <si>
    <t>4062</t>
  </si>
  <si>
    <t>0086450</t>
  </si>
  <si>
    <t>LUDZISKO</t>
  </si>
  <si>
    <t>JANOWIEC WIELKOPOLSKI</t>
  </si>
  <si>
    <t>3586605</t>
  </si>
  <si>
    <t>71033</t>
  </si>
  <si>
    <t>0086757</t>
  </si>
  <si>
    <t>ŻERNIKI</t>
  </si>
  <si>
    <t>JEŻEWO</t>
  </si>
  <si>
    <t>5751313</t>
  </si>
  <si>
    <t>81582,81623</t>
  </si>
  <si>
    <t>0087372</t>
  </si>
  <si>
    <t>05635</t>
  </si>
  <si>
    <t>UL. GŁÓWNA</t>
  </si>
  <si>
    <t>12734</t>
  </si>
  <si>
    <t>UL. MICKIEWICZA</t>
  </si>
  <si>
    <t>SĘPOLEŃSKI</t>
  </si>
  <si>
    <t>3777228</t>
  </si>
  <si>
    <t>70011</t>
  </si>
  <si>
    <t>NAKIELSKI</t>
  </si>
  <si>
    <t>KCYNIA</t>
  </si>
  <si>
    <t>0087969</t>
  </si>
  <si>
    <t>CHWALISZEWO</t>
  </si>
  <si>
    <t>352048</t>
  </si>
  <si>
    <t>69258</t>
  </si>
  <si>
    <t>0088331</t>
  </si>
  <si>
    <t>ROZSTRZĘBOWO</t>
  </si>
  <si>
    <t>4096571</t>
  </si>
  <si>
    <t>62333,70806</t>
  </si>
  <si>
    <t>LUBIEWO</t>
  </si>
  <si>
    <t>0090339</t>
  </si>
  <si>
    <t>BYSŁAW</t>
  </si>
  <si>
    <t>10562</t>
  </si>
  <si>
    <t>UL. KWIATOWA</t>
  </si>
  <si>
    <t>24628</t>
  </si>
  <si>
    <t>UL. WOJSKA POLSKIEGO</t>
  </si>
  <si>
    <t>ŁABISZYN</t>
  </si>
  <si>
    <t>MOGILNO</t>
  </si>
  <si>
    <t>0091296</t>
  </si>
  <si>
    <t>BIELICE</t>
  </si>
  <si>
    <t>8555630</t>
  </si>
  <si>
    <t>53005,53006</t>
  </si>
  <si>
    <t>5432227</t>
  </si>
  <si>
    <t>24111</t>
  </si>
  <si>
    <t>0091563</t>
  </si>
  <si>
    <t>KWIECISZEWO</t>
  </si>
  <si>
    <t>355832</t>
  </si>
  <si>
    <t>23429</t>
  </si>
  <si>
    <t>0091586</t>
  </si>
  <si>
    <t>MARCINKOWO</t>
  </si>
  <si>
    <t>353778</t>
  </si>
  <si>
    <t>24043</t>
  </si>
  <si>
    <t>0091669</t>
  </si>
  <si>
    <t>PADNIEWO</t>
  </si>
  <si>
    <t>8872280</t>
  </si>
  <si>
    <t>23428</t>
  </si>
  <si>
    <t>0091913</t>
  </si>
  <si>
    <t>WSZEDZIEŃ</t>
  </si>
  <si>
    <t>7217380</t>
  </si>
  <si>
    <t>23426</t>
  </si>
  <si>
    <t>0091936</t>
  </si>
  <si>
    <t>WYLATOWO</t>
  </si>
  <si>
    <t>NAKŁO NAD NOTECIĄ</t>
  </si>
  <si>
    <t>6A</t>
  </si>
  <si>
    <t>24048</t>
  </si>
  <si>
    <t>UL. WIEJSKA</t>
  </si>
  <si>
    <t>14834</t>
  </si>
  <si>
    <t>UL. OGRODOWA</t>
  </si>
  <si>
    <t>NOWE</t>
  </si>
  <si>
    <t>02498</t>
  </si>
  <si>
    <t>UL. BYDGOSKA</t>
  </si>
  <si>
    <t>PAKOŚĆ</t>
  </si>
  <si>
    <t>09546</t>
  </si>
  <si>
    <t>SĘPÓLNO KRAJEŃSKIE</t>
  </si>
  <si>
    <t>STRZELNO</t>
  </si>
  <si>
    <t>ŚWIECIE</t>
  </si>
  <si>
    <t>TUCHOLA</t>
  </si>
  <si>
    <t>11139</t>
  </si>
  <si>
    <t>UL. LIPOWA</t>
  </si>
  <si>
    <t>WARLUBIE</t>
  </si>
  <si>
    <t>2446126</t>
  </si>
  <si>
    <t>10542</t>
  </si>
  <si>
    <t>0099530</t>
  </si>
  <si>
    <t>WIELKI KOMORSK</t>
  </si>
  <si>
    <t>06236</t>
  </si>
  <si>
    <t>UL. GRUDZIĄDZKA</t>
  </si>
  <si>
    <t>ŻNIN</t>
  </si>
  <si>
    <t>5369306</t>
  </si>
  <si>
    <t>111692</t>
  </si>
  <si>
    <t>0100575</t>
  </si>
  <si>
    <t>CEREKWICA</t>
  </si>
  <si>
    <t>4923210</t>
  </si>
  <si>
    <t>84230</t>
  </si>
  <si>
    <t>0100842</t>
  </si>
  <si>
    <t>SŁĘBOWO</t>
  </si>
  <si>
    <t>BRODNICKI</t>
  </si>
  <si>
    <t>GRUDZIĄDZKI</t>
  </si>
  <si>
    <t>BRODNICA</t>
  </si>
  <si>
    <t>CHEŁMIŃSKI</t>
  </si>
  <si>
    <t>CHEŁMNO</t>
  </si>
  <si>
    <t>TORUŃSKI</t>
  </si>
  <si>
    <t>GOLUBSKO-DOBRZYŃSKI</t>
  </si>
  <si>
    <t>NOWA WIEŚ</t>
  </si>
  <si>
    <t>GOLUB-DOBRZYŃ</t>
  </si>
  <si>
    <t>GRUDZIĄDZ</t>
  </si>
  <si>
    <t>6515594</t>
  </si>
  <si>
    <t>86556</t>
  </si>
  <si>
    <t>0844270</t>
  </si>
  <si>
    <t>JABŁONOWO POMORSKIE</t>
  </si>
  <si>
    <t>22902</t>
  </si>
  <si>
    <t>UL. TORUŃSKA</t>
  </si>
  <si>
    <t>ŁUBIANKA</t>
  </si>
  <si>
    <t>05527</t>
  </si>
  <si>
    <t>UL. GIMNAZJALNA</t>
  </si>
  <si>
    <t>7407383</t>
  </si>
  <si>
    <t>75466,76168</t>
  </si>
  <si>
    <t>0846754</t>
  </si>
  <si>
    <t>15710</t>
  </si>
  <si>
    <t>UL. PARKOWA</t>
  </si>
  <si>
    <t>57A</t>
  </si>
  <si>
    <t>UL. LEŚNA</t>
  </si>
  <si>
    <t>RYPIŃSKI</t>
  </si>
  <si>
    <t>89A</t>
  </si>
  <si>
    <t>10898</t>
  </si>
  <si>
    <t>ALEKSANDROWSKI</t>
  </si>
  <si>
    <t>WŁOCŁAWSKI</t>
  </si>
  <si>
    <t>LIPNOWSKI</t>
  </si>
  <si>
    <t>BRZEŚĆ KUJAWSKI</t>
  </si>
  <si>
    <t>377386</t>
  </si>
  <si>
    <t>82499,82500</t>
  </si>
  <si>
    <t>0859461</t>
  </si>
  <si>
    <t>STARY BRZEŚĆ</t>
  </si>
  <si>
    <t>RADZIEJOWSKI</t>
  </si>
  <si>
    <t>3451043</t>
  </si>
  <si>
    <t>124302,26969,90323,90324</t>
  </si>
  <si>
    <t>CZERNIKOWO</t>
  </si>
  <si>
    <t>0861512</t>
  </si>
  <si>
    <t>LIPNO</t>
  </si>
  <si>
    <t>5A</t>
  </si>
  <si>
    <t>1A</t>
  </si>
  <si>
    <t>22961</t>
  </si>
  <si>
    <t>UL. TRAUGUTTA</t>
  </si>
  <si>
    <t>RADZIEJÓW</t>
  </si>
  <si>
    <t>RYPIN</t>
  </si>
  <si>
    <t>WŁOCŁAWEK</t>
  </si>
  <si>
    <t>6580419</t>
  </si>
  <si>
    <t>10415,10426,55980,56042,56242,58516</t>
  </si>
  <si>
    <t>BYDGOSZCZ</t>
  </si>
  <si>
    <t>0928363</t>
  </si>
  <si>
    <t>00160</t>
  </si>
  <si>
    <t>UL. AKADEMICKA</t>
  </si>
  <si>
    <t>8682652</t>
  </si>
  <si>
    <t>127886</t>
  </si>
  <si>
    <t>02849</t>
  </si>
  <si>
    <t>UL. FRYDERYKA CHOPINA</t>
  </si>
  <si>
    <t>5815611</t>
  </si>
  <si>
    <t>114487</t>
  </si>
  <si>
    <t>48034</t>
  </si>
  <si>
    <t>UL. MARII CURIE SKŁODOWSKIEJ</t>
  </si>
  <si>
    <t>8491765</t>
  </si>
  <si>
    <t>55673,55715,55768</t>
  </si>
  <si>
    <t>383484</t>
  </si>
  <si>
    <t>9592</t>
  </si>
  <si>
    <t>04430</t>
  </si>
  <si>
    <t>UL. JÓZEFA DWERNICKIEGO</t>
  </si>
  <si>
    <t>4414585</t>
  </si>
  <si>
    <t>68354</t>
  </si>
  <si>
    <t>4858541</t>
  </si>
  <si>
    <t>18608</t>
  </si>
  <si>
    <t>3586615</t>
  </si>
  <si>
    <t>104453,109572</t>
  </si>
  <si>
    <t>05009</t>
  </si>
  <si>
    <t>UL. FILMOWA</t>
  </si>
  <si>
    <t>8809165</t>
  </si>
  <si>
    <t>4100,70501</t>
  </si>
  <si>
    <t>05121</t>
  </si>
  <si>
    <t>UL. FORDOŃSKA</t>
  </si>
  <si>
    <t>4287669</t>
  </si>
  <si>
    <t>26918</t>
  </si>
  <si>
    <t>2249828</t>
  </si>
  <si>
    <t>5012</t>
  </si>
  <si>
    <t>6961387</t>
  </si>
  <si>
    <t>32090,39740,42189</t>
  </si>
  <si>
    <t>05300</t>
  </si>
  <si>
    <t>UL. KONSTANTEGO ILDEFONSA GAŁCZYŃSKIEGO</t>
  </si>
  <si>
    <t>5879321</t>
  </si>
  <si>
    <t>127947</t>
  </si>
  <si>
    <t>05321</t>
  </si>
  <si>
    <t>UL. GARBARY</t>
  </si>
  <si>
    <t>8555050</t>
  </si>
  <si>
    <t>91791</t>
  </si>
  <si>
    <t>05670</t>
  </si>
  <si>
    <t>UL. GNIEŹNIEŃSKA</t>
  </si>
  <si>
    <t>1960963</t>
  </si>
  <si>
    <t>127309,91793</t>
  </si>
  <si>
    <t>06260</t>
  </si>
  <si>
    <t>UL. GRUNWALDZKA</t>
  </si>
  <si>
    <t>06825</t>
  </si>
  <si>
    <t>UL. HUTNICZA</t>
  </si>
  <si>
    <t>3458609</t>
  </si>
  <si>
    <t>9883,9914</t>
  </si>
  <si>
    <t>07029</t>
  </si>
  <si>
    <t>UL. JAGIELLOŃSKA</t>
  </si>
  <si>
    <t>2134365</t>
  </si>
  <si>
    <t>126329,57759</t>
  </si>
  <si>
    <t>3969203</t>
  </si>
  <si>
    <t>47258</t>
  </si>
  <si>
    <t>07823</t>
  </si>
  <si>
    <t>UL. KALISKA</t>
  </si>
  <si>
    <t>389509</t>
  </si>
  <si>
    <t>125090,14862</t>
  </si>
  <si>
    <t>08427</t>
  </si>
  <si>
    <t>UL. KIJOWSKA</t>
  </si>
  <si>
    <t>5943387</t>
  </si>
  <si>
    <t>35193,35355</t>
  </si>
  <si>
    <t>09109</t>
  </si>
  <si>
    <t>UL. KS. STANISŁAWA KONARSKIEGO</t>
  </si>
  <si>
    <t>09582</t>
  </si>
  <si>
    <t>6898889</t>
  </si>
  <si>
    <t>57618,58518,58519,58598,59091,59093</t>
  </si>
  <si>
    <t>09848</t>
  </si>
  <si>
    <t>UL. ZYGMUNTA KRASIŃSKIEGO</t>
  </si>
  <si>
    <t>390220</t>
  </si>
  <si>
    <t>13354</t>
  </si>
  <si>
    <t>11896</t>
  </si>
  <si>
    <t>UL. TEOFILA MAGDZIŃSKIEGO</t>
  </si>
  <si>
    <t>2213883</t>
  </si>
  <si>
    <t>16106,16132,16138,69503</t>
  </si>
  <si>
    <t>14009</t>
  </si>
  <si>
    <t>UL. ADAMA NARUSZEWICZA</t>
  </si>
  <si>
    <t>14418</t>
  </si>
  <si>
    <t>UL. NOWODWORSKA</t>
  </si>
  <si>
    <t>7968605</t>
  </si>
  <si>
    <t>26952,26980,26981</t>
  </si>
  <si>
    <t>8043714</t>
  </si>
  <si>
    <t>27039,27045,27051</t>
  </si>
  <si>
    <t>16652</t>
  </si>
  <si>
    <t>UL. POD REGLAMI</t>
  </si>
  <si>
    <t>4985016</t>
  </si>
  <si>
    <t>5502,5503</t>
  </si>
  <si>
    <t>16961</t>
  </si>
  <si>
    <t>UL. WINCENTEGO POLA</t>
  </si>
  <si>
    <t>6451744</t>
  </si>
  <si>
    <t>62132</t>
  </si>
  <si>
    <t>48349</t>
  </si>
  <si>
    <t>UL. ALEJA POWSTAŃCÓW WIELKOPOLSKICH</t>
  </si>
  <si>
    <t>4668531</t>
  </si>
  <si>
    <t>119146,57382</t>
  </si>
  <si>
    <t>19097</t>
  </si>
  <si>
    <t>UL. BOLESŁAWA RUMIŃSKIEGO</t>
  </si>
  <si>
    <t>UL. SŁONECZNA</t>
  </si>
  <si>
    <t>20431</t>
  </si>
  <si>
    <t>UL. JANA III SOBIESKIEGO</t>
  </si>
  <si>
    <t>21787</t>
  </si>
  <si>
    <t>UL. SZARYCH SZEREGÓW</t>
  </si>
  <si>
    <t>4A</t>
  </si>
  <si>
    <t>3969084</t>
  </si>
  <si>
    <t>71894</t>
  </si>
  <si>
    <t>23017</t>
  </si>
  <si>
    <t>UL. ŚW. TRÓJCY</t>
  </si>
  <si>
    <t>4160250</t>
  </si>
  <si>
    <t>9836</t>
  </si>
  <si>
    <t>7726923</t>
  </si>
  <si>
    <t>68458</t>
  </si>
  <si>
    <t>2059469</t>
  </si>
  <si>
    <t>27029</t>
  </si>
  <si>
    <t>55-57</t>
  </si>
  <si>
    <t>4096707</t>
  </si>
  <si>
    <t>123854</t>
  </si>
  <si>
    <t>23317</t>
  </si>
  <si>
    <t>UL. KORNELA UJEJSKIEGO</t>
  </si>
  <si>
    <t>4795857</t>
  </si>
  <si>
    <t>119312</t>
  </si>
  <si>
    <t>23367</t>
  </si>
  <si>
    <t>UL. UNII LUBELSKIEJ</t>
  </si>
  <si>
    <t xml:space="preserve">4C </t>
  </si>
  <si>
    <t>23707</t>
  </si>
  <si>
    <t>UL. LUDWIKA WARYŃSKIEGO</t>
  </si>
  <si>
    <t>2251575</t>
  </si>
  <si>
    <t>127350,8620,8629,8874,8884</t>
  </si>
  <si>
    <t>46A</t>
  </si>
  <si>
    <t>2157879</t>
  </si>
  <si>
    <t>4846,4924,4931</t>
  </si>
  <si>
    <t>28474</t>
  </si>
  <si>
    <t>UL. MAKSYMILIANA PIOTROWSKIEGO</t>
  </si>
  <si>
    <t>12/14</t>
  </si>
  <si>
    <t>8173274</t>
  </si>
  <si>
    <t>85573,85574,85575,85576</t>
  </si>
  <si>
    <t>37527</t>
  </si>
  <si>
    <t>UL. ANDRZEJA SZWALBEGO</t>
  </si>
  <si>
    <t>2439765</t>
  </si>
  <si>
    <t>4207</t>
  </si>
  <si>
    <t>0928989</t>
  </si>
  <si>
    <t>02712</t>
  </si>
  <si>
    <t>UL. CHEMICZNA</t>
  </si>
  <si>
    <t>8045899</t>
  </si>
  <si>
    <t>5767</t>
  </si>
  <si>
    <t>03639</t>
  </si>
  <si>
    <t>UL. IGNACEGO DASZYŃSKIEGO</t>
  </si>
  <si>
    <t>5177246</t>
  </si>
  <si>
    <t>25751,25752</t>
  </si>
  <si>
    <t>340024</t>
  </si>
  <si>
    <t>78091,78092</t>
  </si>
  <si>
    <t>08435</t>
  </si>
  <si>
    <t>UL. JANA KILIŃSKIEGO</t>
  </si>
  <si>
    <t>16A</t>
  </si>
  <si>
    <t>6453225</t>
  </si>
  <si>
    <t>18731</t>
  </si>
  <si>
    <t>09186</t>
  </si>
  <si>
    <t>UL. MARII KONOPNICKIEJ</t>
  </si>
  <si>
    <t>4477735</t>
  </si>
  <si>
    <t>4206</t>
  </si>
  <si>
    <t>09279</t>
  </si>
  <si>
    <t>AL. MIKOŁAJA KOPERNIKA</t>
  </si>
  <si>
    <t>4019942</t>
  </si>
  <si>
    <t>6157,6166</t>
  </si>
  <si>
    <t>10146</t>
  </si>
  <si>
    <t>UL. JÓZEFA KRZYMIŃSKIEGO</t>
  </si>
  <si>
    <t>2213633</t>
  </si>
  <si>
    <t>27374,27377</t>
  </si>
  <si>
    <t>2516380</t>
  </si>
  <si>
    <t>3092</t>
  </si>
  <si>
    <t>11653</t>
  </si>
  <si>
    <t>UL. WŁADYSŁAWA ŁOKIETKA</t>
  </si>
  <si>
    <t>7535962</t>
  </si>
  <si>
    <t>21855,60481</t>
  </si>
  <si>
    <t>11937</t>
  </si>
  <si>
    <t>UL. 3 MAJA</t>
  </si>
  <si>
    <t>2292754</t>
  </si>
  <si>
    <t>4202</t>
  </si>
  <si>
    <t>13947</t>
  </si>
  <si>
    <t>UL. NAJŚWIĘTSZEJ MARII PANNY</t>
  </si>
  <si>
    <t xml:space="preserve">22/24 </t>
  </si>
  <si>
    <t>14019</t>
  </si>
  <si>
    <t>UL. PREZYDENTA GABRIELA NARUTOWICZA</t>
  </si>
  <si>
    <t>6516363</t>
  </si>
  <si>
    <t>21582</t>
  </si>
  <si>
    <t>3841866</t>
  </si>
  <si>
    <t>56486</t>
  </si>
  <si>
    <t>17394</t>
  </si>
  <si>
    <t>UL. POZNAŃSKA</t>
  </si>
  <si>
    <t>2329383</t>
  </si>
  <si>
    <t>21854,22840,22841</t>
  </si>
  <si>
    <t>8427896</t>
  </si>
  <si>
    <t>4208</t>
  </si>
  <si>
    <t>17892</t>
  </si>
  <si>
    <t>UL. STANISŁAWA PRZYBYSZEWSKIEGO</t>
  </si>
  <si>
    <t>5688487</t>
  </si>
  <si>
    <t>22839,22843</t>
  </si>
  <si>
    <t>19827</t>
  </si>
  <si>
    <t>AL. SIENKIEWICZA</t>
  </si>
  <si>
    <t>2350426</t>
  </si>
  <si>
    <t>4209</t>
  </si>
  <si>
    <t>5/7</t>
  </si>
  <si>
    <t>5050753</t>
  </si>
  <si>
    <t>48637,49255,49258,49260,55489</t>
  </si>
  <si>
    <t>20512</t>
  </si>
  <si>
    <t>UL. SOLANKOWA</t>
  </si>
  <si>
    <t>8427868</t>
  </si>
  <si>
    <t>4203</t>
  </si>
  <si>
    <t>5559753</t>
  </si>
  <si>
    <t>79006,81002,81003</t>
  </si>
  <si>
    <t>0929233</t>
  </si>
  <si>
    <t>07678</t>
  </si>
  <si>
    <t>UL. EMILA JURCZYKA</t>
  </si>
  <si>
    <t>351316</t>
  </si>
  <si>
    <t>125643,125644,125645</t>
  </si>
  <si>
    <t>07959</t>
  </si>
  <si>
    <t>UL. JANA KANTEGO</t>
  </si>
  <si>
    <t>8300736</t>
  </si>
  <si>
    <t>48552,48613,48703,48773</t>
  </si>
  <si>
    <t>19252</t>
  </si>
  <si>
    <t>RYNEK RYNEK</t>
  </si>
  <si>
    <t>4031807</t>
  </si>
  <si>
    <t>109701,109704</t>
  </si>
  <si>
    <t>21454</t>
  </si>
  <si>
    <t>UL. BOLESŁAWA POBOŻNEGO</t>
  </si>
  <si>
    <t>12740</t>
  </si>
  <si>
    <t>UL. ADAMA MICKIEWICZA</t>
  </si>
  <si>
    <t>0929405</t>
  </si>
  <si>
    <t>5432806</t>
  </si>
  <si>
    <t>39726</t>
  </si>
  <si>
    <t>1850902</t>
  </si>
  <si>
    <t>58372,63496,64384</t>
  </si>
  <si>
    <t>0929428</t>
  </si>
  <si>
    <t>10769</t>
  </si>
  <si>
    <t>19581</t>
  </si>
  <si>
    <t>UL. SĄDOWA</t>
  </si>
  <si>
    <t>0929463</t>
  </si>
  <si>
    <t>4033420</t>
  </si>
  <si>
    <t>106415,6788</t>
  </si>
  <si>
    <t>8746081</t>
  </si>
  <si>
    <t>13148,13785,8025</t>
  </si>
  <si>
    <t>21068</t>
  </si>
  <si>
    <t>UL. KS. STANISŁAWA STASZICA</t>
  </si>
  <si>
    <t>0929492</t>
  </si>
  <si>
    <t>6387899</t>
  </si>
  <si>
    <t>54360,54361</t>
  </si>
  <si>
    <t>13563</t>
  </si>
  <si>
    <t>UL. MYŚLIWSKA</t>
  </si>
  <si>
    <t>6197192</t>
  </si>
  <si>
    <t>39683</t>
  </si>
  <si>
    <t>367655</t>
  </si>
  <si>
    <t>39684,56201</t>
  </si>
  <si>
    <t>14330</t>
  </si>
  <si>
    <t>UL. NOWA</t>
  </si>
  <si>
    <t>0929517</t>
  </si>
  <si>
    <t>6068632</t>
  </si>
  <si>
    <t>4215</t>
  </si>
  <si>
    <t>0929546</t>
  </si>
  <si>
    <t>13132</t>
  </si>
  <si>
    <t>UL. MŁYŃSKA</t>
  </si>
  <si>
    <t>4668141</t>
  </si>
  <si>
    <t>73295,73297</t>
  </si>
  <si>
    <t>2353297</t>
  </si>
  <si>
    <t>55547</t>
  </si>
  <si>
    <t>8236942</t>
  </si>
  <si>
    <t>73156,73205</t>
  </si>
  <si>
    <t>20291</t>
  </si>
  <si>
    <t>UL. JULIUSZA SŁOWACKIEGO</t>
  </si>
  <si>
    <t>0929598</t>
  </si>
  <si>
    <t>6388794</t>
  </si>
  <si>
    <t>55733,58359,60013,60093</t>
  </si>
  <si>
    <t>UL. TADEUSZA KOŚCIUSZKI</t>
  </si>
  <si>
    <t>355467</t>
  </si>
  <si>
    <t>21608</t>
  </si>
  <si>
    <t>25103</t>
  </si>
  <si>
    <t>UL. KARD. WYSZYŃSKIEGO</t>
  </si>
  <si>
    <t>2299390</t>
  </si>
  <si>
    <t>5447,72760</t>
  </si>
  <si>
    <t>0929664</t>
  </si>
  <si>
    <t>02770</t>
  </si>
  <si>
    <t>UL. CHMIELNIKI</t>
  </si>
  <si>
    <t>2A</t>
  </si>
  <si>
    <t>8874056</t>
  </si>
  <si>
    <t>19354</t>
  </si>
  <si>
    <t>363781</t>
  </si>
  <si>
    <t>56199</t>
  </si>
  <si>
    <t>4985106</t>
  </si>
  <si>
    <t>11757,13012</t>
  </si>
  <si>
    <t>07120</t>
  </si>
  <si>
    <t>AL. JANA PAWŁA II</t>
  </si>
  <si>
    <t>8172708</t>
  </si>
  <si>
    <t>44533,44535,44536</t>
  </si>
  <si>
    <t>09572</t>
  </si>
  <si>
    <t>UL. KOŚCIUSZKI</t>
  </si>
  <si>
    <t>363467</t>
  </si>
  <si>
    <t>59685</t>
  </si>
  <si>
    <t>12133</t>
  </si>
  <si>
    <t>UL. WITOLDA MAŁCUŻYŃSKIEGO</t>
  </si>
  <si>
    <t>2139556</t>
  </si>
  <si>
    <t>13295</t>
  </si>
  <si>
    <t>364311</t>
  </si>
  <si>
    <t>12069</t>
  </si>
  <si>
    <t>1C</t>
  </si>
  <si>
    <t>7790673</t>
  </si>
  <si>
    <t>53809,53811,53812,53813</t>
  </si>
  <si>
    <t>15524</t>
  </si>
  <si>
    <t>UL. PADEREWSKIEGO</t>
  </si>
  <si>
    <t>6579111</t>
  </si>
  <si>
    <t>125680,125681,125682</t>
  </si>
  <si>
    <t>362946</t>
  </si>
  <si>
    <t>84810</t>
  </si>
  <si>
    <t>2362701</t>
  </si>
  <si>
    <t>22404,22424,5728</t>
  </si>
  <si>
    <t>8682081</t>
  </si>
  <si>
    <t>12265</t>
  </si>
  <si>
    <t>19830</t>
  </si>
  <si>
    <t>UL. SIENKIEWICZA</t>
  </si>
  <si>
    <t>8427681</t>
  </si>
  <si>
    <t>11913</t>
  </si>
  <si>
    <t>5178334</t>
  </si>
  <si>
    <t>115420,44226</t>
  </si>
  <si>
    <t>5178419</t>
  </si>
  <si>
    <t>111621,5607,5622,5634,8223,8224,8225,8226,9481,9532</t>
  </si>
  <si>
    <t>26608</t>
  </si>
  <si>
    <t>UL. ŻWIRKI I WIGURY</t>
  </si>
  <si>
    <t>7152350</t>
  </si>
  <si>
    <t>120387</t>
  </si>
  <si>
    <t>2373352</t>
  </si>
  <si>
    <t>119793,38952,47784,47786</t>
  </si>
  <si>
    <t>0929724</t>
  </si>
  <si>
    <t>14420</t>
  </si>
  <si>
    <t>UL. NOWODWORSKIEGO</t>
  </si>
  <si>
    <t>9-13</t>
  </si>
  <si>
    <t>8681602</t>
  </si>
  <si>
    <t>60500</t>
  </si>
  <si>
    <t>16046</t>
  </si>
  <si>
    <t>UL. PIASTOWSKA</t>
  </si>
  <si>
    <t>3331080</t>
  </si>
  <si>
    <t>122697,52485,52486,53173</t>
  </si>
  <si>
    <t>8491748</t>
  </si>
  <si>
    <t>60493</t>
  </si>
  <si>
    <t>16579</t>
  </si>
  <si>
    <t>UL. POCZTOWA</t>
  </si>
  <si>
    <t>7916661</t>
  </si>
  <si>
    <t>63285</t>
  </si>
  <si>
    <t>7917942</t>
  </si>
  <si>
    <t>43581,43582</t>
  </si>
  <si>
    <t>8A</t>
  </si>
  <si>
    <t>7472254</t>
  </si>
  <si>
    <t>60487</t>
  </si>
  <si>
    <t>6707520</t>
  </si>
  <si>
    <t>60501</t>
  </si>
  <si>
    <t>22475</t>
  </si>
  <si>
    <t>UL. ŚWIECKA</t>
  </si>
  <si>
    <t>5431866</t>
  </si>
  <si>
    <t>119792,39091,54234</t>
  </si>
  <si>
    <t>22382</t>
  </si>
  <si>
    <t>UL. ŚNIADECKICH</t>
  </si>
  <si>
    <t>TORUŃ</t>
  </si>
  <si>
    <t>0982724</t>
  </si>
  <si>
    <t>4476205</t>
  </si>
  <si>
    <t>80508,80509</t>
  </si>
  <si>
    <t>00927</t>
  </si>
  <si>
    <t>UL. BAŻYŃSKICH</t>
  </si>
  <si>
    <t>30/36</t>
  </si>
  <si>
    <t>8681353</t>
  </si>
  <si>
    <t>9886</t>
  </si>
  <si>
    <t>01014</t>
  </si>
  <si>
    <t>UL. GEN. JÓZEFA BEMA</t>
  </si>
  <si>
    <t>6772016</t>
  </si>
  <si>
    <t>89754,89760</t>
  </si>
  <si>
    <t>01782</t>
  </si>
  <si>
    <t>UL. ANTONIEGO BOLTA</t>
  </si>
  <si>
    <t>2033806</t>
  </si>
  <si>
    <t>82343,82344,82345</t>
  </si>
  <si>
    <t>02479</t>
  </si>
  <si>
    <t>UL. JÓZEFA I SYLWESTRA BUSZCZYŃSKICH</t>
  </si>
  <si>
    <t>48367</t>
  </si>
  <si>
    <t>UL. SZOSA CHEŁMIŃSKA</t>
  </si>
  <si>
    <t>2159370</t>
  </si>
  <si>
    <t>92910</t>
  </si>
  <si>
    <t>402276</t>
  </si>
  <si>
    <t>89688,89690</t>
  </si>
  <si>
    <t>6772065</t>
  </si>
  <si>
    <t>89739</t>
  </si>
  <si>
    <t>03730</t>
  </si>
  <si>
    <t>UL. JANA DEKERTA</t>
  </si>
  <si>
    <t>4478162</t>
  </si>
  <si>
    <t>80530,80531</t>
  </si>
  <si>
    <t>04676</t>
  </si>
  <si>
    <t>UL. WŁADYSŁAWA DZIEWULSKIEGO</t>
  </si>
  <si>
    <t>7408586</t>
  </si>
  <si>
    <t>89853,90055</t>
  </si>
  <si>
    <t>24A</t>
  </si>
  <si>
    <t>2220984</t>
  </si>
  <si>
    <t>82818,82819</t>
  </si>
  <si>
    <t>41B</t>
  </si>
  <si>
    <t>6949902</t>
  </si>
  <si>
    <t>78116,80341</t>
  </si>
  <si>
    <t xml:space="preserve">41C </t>
  </si>
  <si>
    <t>8616921</t>
  </si>
  <si>
    <t>21805</t>
  </si>
  <si>
    <t>05239</t>
  </si>
  <si>
    <t>UL. JURIJA GAGARINA</t>
  </si>
  <si>
    <t>06485</t>
  </si>
  <si>
    <t>UL. GEN. JÓZEFA HALLERA</t>
  </si>
  <si>
    <t>5369322</t>
  </si>
  <si>
    <t>128727</t>
  </si>
  <si>
    <t>07563</t>
  </si>
  <si>
    <t>UL. JĘCZMIENNA</t>
  </si>
  <si>
    <t>4605060</t>
  </si>
  <si>
    <t>126020</t>
  </si>
  <si>
    <t>08199</t>
  </si>
  <si>
    <t>UL. ŚW. KATARZYNY</t>
  </si>
  <si>
    <t>4351074</t>
  </si>
  <si>
    <t>73643</t>
  </si>
  <si>
    <t>09213</t>
  </si>
  <si>
    <t>UL. KONSTYTUCJI 3 MAJA</t>
  </si>
  <si>
    <t>11B</t>
  </si>
  <si>
    <t>2148509</t>
  </si>
  <si>
    <t>21924</t>
  </si>
  <si>
    <t xml:space="preserve">45/47 </t>
  </si>
  <si>
    <t>2041103</t>
  </si>
  <si>
    <t>59825</t>
  </si>
  <si>
    <t>10062</t>
  </si>
  <si>
    <t>UL. KRYNICKA</t>
  </si>
  <si>
    <t>UL. LEGIONÓW</t>
  </si>
  <si>
    <t>8618757</t>
  </si>
  <si>
    <t>9840</t>
  </si>
  <si>
    <t>11596</t>
  </si>
  <si>
    <t>UL. ŁĄKOWA</t>
  </si>
  <si>
    <t>5688372</t>
  </si>
  <si>
    <t>80522,80523</t>
  </si>
  <si>
    <t>11810</t>
  </si>
  <si>
    <t>UL. IGNACEGO ŁYSKOWSKIEGO</t>
  </si>
  <si>
    <t>5752235</t>
  </si>
  <si>
    <t>128742,73461</t>
  </si>
  <si>
    <t>13096</t>
  </si>
  <si>
    <t>UL. MŁODZIEŻOWA</t>
  </si>
  <si>
    <t xml:space="preserve">31A </t>
  </si>
  <si>
    <t>4732174</t>
  </si>
  <si>
    <t>8234</t>
  </si>
  <si>
    <t>13279</t>
  </si>
  <si>
    <t>UL. GUSTAWA MORCINKA</t>
  </si>
  <si>
    <t>5750461</t>
  </si>
  <si>
    <t>80920,80921</t>
  </si>
  <si>
    <t>3/5</t>
  </si>
  <si>
    <t>393932</t>
  </si>
  <si>
    <t>25162</t>
  </si>
  <si>
    <t>15307</t>
  </si>
  <si>
    <t>UL. OSIKOWA</t>
  </si>
  <si>
    <t>2008127</t>
  </si>
  <si>
    <t>80528,80529</t>
  </si>
  <si>
    <t>15529</t>
  </si>
  <si>
    <t>UL. IGNACEGO PADEREWSKIEGO</t>
  </si>
  <si>
    <t>5/11</t>
  </si>
  <si>
    <t>4731117</t>
  </si>
  <si>
    <t>113503,120654,130712</t>
  </si>
  <si>
    <t>7472503</t>
  </si>
  <si>
    <t>121296</t>
  </si>
  <si>
    <t>17547</t>
  </si>
  <si>
    <t>UL. PROSTA</t>
  </si>
  <si>
    <t>2363766</t>
  </si>
  <si>
    <t>24782</t>
  </si>
  <si>
    <t>19052</t>
  </si>
  <si>
    <t>UL. RUDACKA</t>
  </si>
  <si>
    <t xml:space="preserve">26/32 </t>
  </si>
  <si>
    <t>8618862</t>
  </si>
  <si>
    <t>73458</t>
  </si>
  <si>
    <t>19150</t>
  </si>
  <si>
    <t>UL. RYBAKI</t>
  </si>
  <si>
    <t>12A</t>
  </si>
  <si>
    <t>2457561</t>
  </si>
  <si>
    <t>8771</t>
  </si>
  <si>
    <t>19834</t>
  </si>
  <si>
    <t>UL. HENRYKA SIENKIEWICZA</t>
  </si>
  <si>
    <t>5050737</t>
  </si>
  <si>
    <t>48573</t>
  </si>
  <si>
    <t>5559254</t>
  </si>
  <si>
    <t>128773</t>
  </si>
  <si>
    <t>20068</t>
  </si>
  <si>
    <t>UL. MARII SKŁODOWSKIEJ-CURIE</t>
  </si>
  <si>
    <t>2406513</t>
  </si>
  <si>
    <t>25823</t>
  </si>
  <si>
    <t>7344598</t>
  </si>
  <si>
    <t>90057</t>
  </si>
  <si>
    <t>21090</t>
  </si>
  <si>
    <t>UL. TOMASZA STAWISIŃSKIEGO</t>
  </si>
  <si>
    <t>8362738</t>
  </si>
  <si>
    <t>89782,90056</t>
  </si>
  <si>
    <t>21246</t>
  </si>
  <si>
    <t>UL. ŚW. JANA BOSKO</t>
  </si>
  <si>
    <t>4604227</t>
  </si>
  <si>
    <t>113667</t>
  </si>
  <si>
    <t>21925</t>
  </si>
  <si>
    <t>UL. SZEROKA</t>
  </si>
  <si>
    <t>5432697</t>
  </si>
  <si>
    <t>25174</t>
  </si>
  <si>
    <t>23184</t>
  </si>
  <si>
    <t>UL. TURYSTYCZNA</t>
  </si>
  <si>
    <t>1/5</t>
  </si>
  <si>
    <t>6389050</t>
  </si>
  <si>
    <t>84172,84173</t>
  </si>
  <si>
    <t>47A</t>
  </si>
  <si>
    <t>399085</t>
  </si>
  <si>
    <t>77990,77991</t>
  </si>
  <si>
    <t>35421</t>
  </si>
  <si>
    <t>UL. KARDYNAŁA STEFANA WYSZYŃSKIEGO</t>
  </si>
  <si>
    <t>26523</t>
  </si>
  <si>
    <t>UL. ŻÓŁKIEWSKIEGO</t>
  </si>
  <si>
    <t>7663576</t>
  </si>
  <si>
    <t>103344,89280,89750,92702</t>
  </si>
  <si>
    <t>2181784</t>
  </si>
  <si>
    <t>59573,59576,59577,59634</t>
  </si>
  <si>
    <t>8554471</t>
  </si>
  <si>
    <t>8097</t>
  </si>
  <si>
    <t>0982954</t>
  </si>
  <si>
    <t>4095989</t>
  </si>
  <si>
    <t>53597</t>
  </si>
  <si>
    <t>11044</t>
  </si>
  <si>
    <t>UL. LIDZBARSKA</t>
  </si>
  <si>
    <t>331267</t>
  </si>
  <si>
    <t>3205</t>
  </si>
  <si>
    <t>7217371</t>
  </si>
  <si>
    <t>3224</t>
  </si>
  <si>
    <t>2171423</t>
  </si>
  <si>
    <t>35039</t>
  </si>
  <si>
    <t>25084</t>
  </si>
  <si>
    <t>UL. STANISŁAWA WYSPIAŃSKIEGO</t>
  </si>
  <si>
    <t>1926822</t>
  </si>
  <si>
    <t>41218</t>
  </si>
  <si>
    <t>0983066</t>
  </si>
  <si>
    <t>03146</t>
  </si>
  <si>
    <t>OS. MARII CURIE-SKŁODOWSKIEJ</t>
  </si>
  <si>
    <t>6005748</t>
  </si>
  <si>
    <t>5097,5098</t>
  </si>
  <si>
    <t>04102</t>
  </si>
  <si>
    <t>UL. DOMINIKAŃSKA</t>
  </si>
  <si>
    <t>336949</t>
  </si>
  <si>
    <t>41213</t>
  </si>
  <si>
    <t>11932</t>
  </si>
  <si>
    <t>AL. 3 MAJA</t>
  </si>
  <si>
    <t>336794</t>
  </si>
  <si>
    <t>23795</t>
  </si>
  <si>
    <t>UL. 22 STYCZNIA</t>
  </si>
  <si>
    <t>3393224</t>
  </si>
  <si>
    <t>5221,5222,5223</t>
  </si>
  <si>
    <t>0983155</t>
  </si>
  <si>
    <t>2128593</t>
  </si>
  <si>
    <t>8660</t>
  </si>
  <si>
    <t>5241887</t>
  </si>
  <si>
    <t>91973,91974</t>
  </si>
  <si>
    <t>0983333</t>
  </si>
  <si>
    <t>00432</t>
  </si>
  <si>
    <t>UL. ARMII KRAJOWEJ</t>
  </si>
  <si>
    <t>8364643</t>
  </si>
  <si>
    <t>19964</t>
  </si>
  <si>
    <t>2163832</t>
  </si>
  <si>
    <t>69519</t>
  </si>
  <si>
    <t>02580</t>
  </si>
  <si>
    <t>UL. CEGIELNIANA</t>
  </si>
  <si>
    <t>402176</t>
  </si>
  <si>
    <t>66441</t>
  </si>
  <si>
    <t>106A</t>
  </si>
  <si>
    <t>7726919</t>
  </si>
  <si>
    <t>123979</t>
  </si>
  <si>
    <t>8669118</t>
  </si>
  <si>
    <t>53525,53528</t>
  </si>
  <si>
    <t>03145</t>
  </si>
  <si>
    <t>UL. CURIE-SKŁODOWSKIEJ</t>
  </si>
  <si>
    <t>2192972</t>
  </si>
  <si>
    <t>53547,53548,53549</t>
  </si>
  <si>
    <t>03279</t>
  </si>
  <si>
    <t>UL. CZARNIECKIEGO</t>
  </si>
  <si>
    <t>5177931</t>
  </si>
  <si>
    <t>24979</t>
  </si>
  <si>
    <t>03701</t>
  </si>
  <si>
    <t>UL. DĄBRÓWKI</t>
  </si>
  <si>
    <t>7598519</t>
  </si>
  <si>
    <t>29284</t>
  </si>
  <si>
    <t>05133</t>
  </si>
  <si>
    <t>UL. FORTECZNA</t>
  </si>
  <si>
    <t>8555463</t>
  </si>
  <si>
    <t>53543,53544</t>
  </si>
  <si>
    <t>8935747</t>
  </si>
  <si>
    <t>24977</t>
  </si>
  <si>
    <t>07380</t>
  </si>
  <si>
    <t>UL. JAŚMINOWA</t>
  </si>
  <si>
    <t>5112568</t>
  </si>
  <si>
    <t>59646</t>
  </si>
  <si>
    <t>08147</t>
  </si>
  <si>
    <t>UL. KASPROWICZA</t>
  </si>
  <si>
    <t>400871</t>
  </si>
  <si>
    <t>25766</t>
  </si>
  <si>
    <t>08725</t>
  </si>
  <si>
    <t>UL. KOCHANOWSKIEGO</t>
  </si>
  <si>
    <t>401128</t>
  </si>
  <si>
    <t>21469</t>
  </si>
  <si>
    <t>09106</t>
  </si>
  <si>
    <t>UL. KONARSKIEGO</t>
  </si>
  <si>
    <t>2305613</t>
  </si>
  <si>
    <t>53552</t>
  </si>
  <si>
    <t>8045568</t>
  </si>
  <si>
    <t>49798,53555,53556</t>
  </si>
  <si>
    <t>09329</t>
  </si>
  <si>
    <t>UL. JANUSZA KORCZAKA</t>
  </si>
  <si>
    <t>2311195</t>
  </si>
  <si>
    <t>128447,24964,24972</t>
  </si>
  <si>
    <t>6070669</t>
  </si>
  <si>
    <t>119990</t>
  </si>
  <si>
    <t>5879575</t>
  </si>
  <si>
    <t>127088,65189</t>
  </si>
  <si>
    <t>8873929</t>
  </si>
  <si>
    <t>24963</t>
  </si>
  <si>
    <t>12294</t>
  </si>
  <si>
    <t>UL. MARCINKOWSKIEGO</t>
  </si>
  <si>
    <t>5178342</t>
  </si>
  <si>
    <t>31745,31746</t>
  </si>
  <si>
    <t>49282</t>
  </si>
  <si>
    <t>DROGA DROGA MAZURSKA</t>
  </si>
  <si>
    <t>2458986</t>
  </si>
  <si>
    <t>24970</t>
  </si>
  <si>
    <t>12888</t>
  </si>
  <si>
    <t>UL. MIKOŁAJA Z RYŃSKA</t>
  </si>
  <si>
    <t>7663009</t>
  </si>
  <si>
    <t>24976</t>
  </si>
  <si>
    <t>13242</t>
  </si>
  <si>
    <t>UL. MONIUSZKI</t>
  </si>
  <si>
    <t>8618853</t>
  </si>
  <si>
    <t>25804</t>
  </si>
  <si>
    <t>14015</t>
  </si>
  <si>
    <t>UL. NARUTOWICZA</t>
  </si>
  <si>
    <t>4274695</t>
  </si>
  <si>
    <t>31753,31754,73854</t>
  </si>
  <si>
    <t>14048</t>
  </si>
  <si>
    <t>UL. NAUCZYCIELSKA</t>
  </si>
  <si>
    <t>2102837</t>
  </si>
  <si>
    <t>24980</t>
  </si>
  <si>
    <t>8363326</t>
  </si>
  <si>
    <t>50834,55966,55967</t>
  </si>
  <si>
    <t>6770075</t>
  </si>
  <si>
    <t>130428</t>
  </si>
  <si>
    <t>16274</t>
  </si>
  <si>
    <t>UL. MARSZ. JÓZEFA PIŁSUDSKIEGO</t>
  </si>
  <si>
    <t>26A</t>
  </si>
  <si>
    <t>5943396</t>
  </si>
  <si>
    <t>24978</t>
  </si>
  <si>
    <t>4414624</t>
  </si>
  <si>
    <t>24962</t>
  </si>
  <si>
    <t>4985687</t>
  </si>
  <si>
    <t>59722,59767</t>
  </si>
  <si>
    <t>19901</t>
  </si>
  <si>
    <t>UL. GEN. SIKORSKIEGO</t>
  </si>
  <si>
    <t>5879679</t>
  </si>
  <si>
    <t>87186</t>
  </si>
  <si>
    <t>2199940</t>
  </si>
  <si>
    <t>24965,50138,50142</t>
  </si>
  <si>
    <t>2483115</t>
  </si>
  <si>
    <t>130553</t>
  </si>
  <si>
    <t>49264</t>
  </si>
  <si>
    <t>AL. ALEJA 23 STYCZNIA</t>
  </si>
  <si>
    <t>2439755</t>
  </si>
  <si>
    <t>124135</t>
  </si>
  <si>
    <t>18154259</t>
  </si>
  <si>
    <t>128284,128286</t>
  </si>
  <si>
    <t>8810585</t>
  </si>
  <si>
    <t>31751,31752</t>
  </si>
  <si>
    <t>26464</t>
  </si>
  <si>
    <t>UL. ŻEROMSKIEGO</t>
  </si>
  <si>
    <t>4859819</t>
  </si>
  <si>
    <t>107557</t>
  </si>
  <si>
    <t>33364</t>
  </si>
  <si>
    <t>UL. JÓZEFA WŁODKA</t>
  </si>
  <si>
    <t>2112178</t>
  </si>
  <si>
    <t>53542</t>
  </si>
  <si>
    <t>33366</t>
  </si>
  <si>
    <t>UL. ALFONSA HOFFMANNA</t>
  </si>
  <si>
    <t>1/7</t>
  </si>
  <si>
    <t>4476614</t>
  </si>
  <si>
    <t>43804</t>
  </si>
  <si>
    <t>0983474</t>
  </si>
  <si>
    <t>9000715</t>
  </si>
  <si>
    <t>109600,82396,84659</t>
  </si>
  <si>
    <t>14532</t>
  </si>
  <si>
    <t>UL. NOWY RYNEK</t>
  </si>
  <si>
    <t>6324226</t>
  </si>
  <si>
    <t>105774,105775</t>
  </si>
  <si>
    <t>0984752</t>
  </si>
  <si>
    <t>02387</t>
  </si>
  <si>
    <t>UL. BUKOWA</t>
  </si>
  <si>
    <t>38/40</t>
  </si>
  <si>
    <t>399671</t>
  </si>
  <si>
    <t>51941</t>
  </si>
  <si>
    <t>2243904</t>
  </si>
  <si>
    <t>85620,85621,86880</t>
  </si>
  <si>
    <t>02768</t>
  </si>
  <si>
    <t>UL. CHMIELNA</t>
  </si>
  <si>
    <t>2070656</t>
  </si>
  <si>
    <t>31512</t>
  </si>
  <si>
    <t>03168</t>
  </si>
  <si>
    <t>UL. CYGANKA</t>
  </si>
  <si>
    <t>6/10</t>
  </si>
  <si>
    <t>5624503</t>
  </si>
  <si>
    <t>70743</t>
  </si>
  <si>
    <t>7854127</t>
  </si>
  <si>
    <t>107369,107500</t>
  </si>
  <si>
    <t>05661</t>
  </si>
  <si>
    <t>UL. WŁODZIMIERZA GNIAZDOWSKIEGO</t>
  </si>
  <si>
    <t>2336080</t>
  </si>
  <si>
    <t>5996</t>
  </si>
  <si>
    <t>8618850</t>
  </si>
  <si>
    <t>108745,109423</t>
  </si>
  <si>
    <t>6326286</t>
  </si>
  <si>
    <t>104854,104855,107571,70761</t>
  </si>
  <si>
    <t>398304</t>
  </si>
  <si>
    <t>112043,112044,112045,112046,127676</t>
  </si>
  <si>
    <t>6132583</t>
  </si>
  <si>
    <t>109420,109422</t>
  </si>
  <si>
    <t>11618</t>
  </si>
  <si>
    <t>UL. ŁĘGSKA</t>
  </si>
  <si>
    <t>4160228</t>
  </si>
  <si>
    <t>103811,103813</t>
  </si>
  <si>
    <t>UL. KRUSZYŃSKA</t>
  </si>
  <si>
    <t xml:space="preserve">1B </t>
  </si>
  <si>
    <t>8745358</t>
  </si>
  <si>
    <t>123455</t>
  </si>
  <si>
    <t>14444</t>
  </si>
  <si>
    <t>UL. NOWOMIEJSKA</t>
  </si>
  <si>
    <t>400162</t>
  </si>
  <si>
    <t>107567,107568,107569,107570</t>
  </si>
  <si>
    <t>8745949</t>
  </si>
  <si>
    <t>58389,87995</t>
  </si>
  <si>
    <t>5049088</t>
  </si>
  <si>
    <t>57237,58387,58388</t>
  </si>
  <si>
    <t>14816</t>
  </si>
  <si>
    <t>UL. OGNIOWA</t>
  </si>
  <si>
    <t>2195231</t>
  </si>
  <si>
    <t>105381,105383</t>
  </si>
  <si>
    <t>14914</t>
  </si>
  <si>
    <t>UL. STEFANA OKRZEI</t>
  </si>
  <si>
    <t xml:space="preserve">94A </t>
  </si>
  <si>
    <t>4478141</t>
  </si>
  <si>
    <t>129915</t>
  </si>
  <si>
    <t>94A</t>
  </si>
  <si>
    <t>7280040</t>
  </si>
  <si>
    <t>107363,107364</t>
  </si>
  <si>
    <t>15659</t>
  </si>
  <si>
    <t>UL. PAPIEŻKA</t>
  </si>
  <si>
    <t>3586558</t>
  </si>
  <si>
    <t>107561,107562</t>
  </si>
  <si>
    <t>16256</t>
  </si>
  <si>
    <t>BULW. IM. MARSZ. JÓZEFA PIŁSUDSKIEGO</t>
  </si>
  <si>
    <t>7217256</t>
  </si>
  <si>
    <t>107449,107454</t>
  </si>
  <si>
    <t>17534</t>
  </si>
  <si>
    <t>UL. PROMIENNA</t>
  </si>
  <si>
    <t>4923218</t>
  </si>
  <si>
    <t>106403</t>
  </si>
  <si>
    <t>3841808</t>
  </si>
  <si>
    <t>86874,86878</t>
  </si>
  <si>
    <t>2519359</t>
  </si>
  <si>
    <t>70758</t>
  </si>
  <si>
    <t>20927</t>
  </si>
  <si>
    <t>UL. STARODĘBSKA</t>
  </si>
  <si>
    <t>21B</t>
  </si>
  <si>
    <t>5871768</t>
  </si>
  <si>
    <t>58385</t>
  </si>
  <si>
    <t>21070</t>
  </si>
  <si>
    <t>PL. STANISŁAWA STASZICA</t>
  </si>
  <si>
    <t>8618981</t>
  </si>
  <si>
    <t>107371,107509</t>
  </si>
  <si>
    <t>3392890</t>
  </si>
  <si>
    <t>58400,58401</t>
  </si>
  <si>
    <t>77/83</t>
  </si>
  <si>
    <t>5369528</t>
  </si>
  <si>
    <t>9380</t>
  </si>
  <si>
    <t>23406</t>
  </si>
  <si>
    <t>UL. UROCZA</t>
  </si>
  <si>
    <t>2168029</t>
  </si>
  <si>
    <t>109440,109442,109444,70744</t>
  </si>
  <si>
    <t>6196535</t>
  </si>
  <si>
    <t>107373,107453</t>
  </si>
  <si>
    <t>24126</t>
  </si>
  <si>
    <t>UL. WIENIECKA</t>
  </si>
  <si>
    <t>7087834</t>
  </si>
  <si>
    <t>110543,111947</t>
  </si>
  <si>
    <t>24317</t>
  </si>
  <si>
    <t>UL. WILLOWA</t>
  </si>
  <si>
    <t>395914</t>
  </si>
  <si>
    <t>57277</t>
  </si>
  <si>
    <t>5114449</t>
  </si>
  <si>
    <t>115138</t>
  </si>
  <si>
    <t>3586682</t>
  </si>
  <si>
    <t>90148</t>
  </si>
  <si>
    <t>24685</t>
  </si>
  <si>
    <t>PL. WOLNOŚCI</t>
  </si>
  <si>
    <t>2031248</t>
  </si>
  <si>
    <t>53712,53716</t>
  </si>
  <si>
    <t>2148541</t>
  </si>
  <si>
    <t>106179</t>
  </si>
  <si>
    <t>25618</t>
  </si>
  <si>
    <t>UL. ZAPIECEK</t>
  </si>
  <si>
    <t>7599840</t>
  </si>
  <si>
    <t>52939,53715</t>
  </si>
  <si>
    <t>26635</t>
  </si>
  <si>
    <t>UL. ŻYTNIA</t>
  </si>
  <si>
    <t>8682729</t>
  </si>
  <si>
    <t>31333</t>
  </si>
  <si>
    <t>28159</t>
  </si>
  <si>
    <t>UL. STANISŁAWA BECHIEGO</t>
  </si>
  <si>
    <t>8873902</t>
  </si>
  <si>
    <t>127440,3513</t>
  </si>
  <si>
    <t>CIECHOCINEK</t>
  </si>
  <si>
    <t>0985616</t>
  </si>
  <si>
    <t>09282</t>
  </si>
  <si>
    <t>UL. MIKOŁAJA KOPERNIKA</t>
  </si>
  <si>
    <t>8109038</t>
  </si>
  <si>
    <t>85208</t>
  </si>
  <si>
    <t>7980012</t>
  </si>
  <si>
    <t>83785</t>
  </si>
  <si>
    <t>0985830</t>
  </si>
  <si>
    <t>7281060</t>
  </si>
  <si>
    <t>18449,23112</t>
  </si>
  <si>
    <t>7663556</t>
  </si>
  <si>
    <t>75464</t>
  </si>
  <si>
    <t>0986060</t>
  </si>
  <si>
    <t>369962</t>
  </si>
  <si>
    <t>110314,110315,110317,115021</t>
  </si>
  <si>
    <t>1984160</t>
  </si>
  <si>
    <t>69504</t>
  </si>
  <si>
    <t>17577</t>
  </si>
  <si>
    <t>UL. BOLESŁAWA PRUSA</t>
  </si>
  <si>
    <t>369392</t>
  </si>
  <si>
    <t>110238,110239,110240</t>
  </si>
  <si>
    <t>2488453</t>
  </si>
  <si>
    <t>110236,110237</t>
  </si>
  <si>
    <t>4541316</t>
  </si>
  <si>
    <t>80973,80974,80975,80976</t>
  </si>
  <si>
    <t>0986136</t>
  </si>
  <si>
    <t>5943285</t>
  </si>
  <si>
    <t>3436,79926,79927,81145,81146,81147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</si>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</sst>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>
      <alignment wrapText="1"/>
    </xf>
    <xf numFmtId="0" fontId="1" fillId="0" borderId="0" xfId="0" applyFont="1" applyFill="1" applyBorder="1"/>
    <xf numFmtId="0" fontId="1" fillId="0" borderId="17" xfId="0" applyFont="1" applyFill="1" applyBorder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1" fillId="0" borderId="0" xfId="0" applyNumberFormat="1" applyFont="1" applyFill="1" applyBorder="1" applyAlignment="1">
      <alignment wrapText="1"/>
    </xf>
    <xf numFmtId="164" fontId="2" fillId="4" borderId="17" xfId="0" applyNumberFormat="1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/>
    <xf numFmtId="164" fontId="1" fillId="0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/>
    <xf numFmtId="164" fontId="1" fillId="0" borderId="0" xfId="0" applyNumberFormat="1" applyFont="1" applyFill="1" applyBorder="1"/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73.545973842593" createdVersion="6" refreshedVersion="6" minRefreshableVersion="3" recordCount="56" xr:uid="{4F0071F6-3A99-4B13-BEBC-49D64F9B64D7}">
  <cacheSource type="worksheet">
    <worksheetSource ref="A2:F58" sheet="Części_wykaz"/>
  </cacheSource>
  <cacheFields count="6">
    <cacheField name="LP." numFmtId="0">
      <sharedItems containsSemiMixedTypes="0" containsString="0" containsNumber="1" containsInteger="1" minValue="92" maxValue="147"/>
    </cacheField>
    <cacheField name="Numer Części" numFmtId="0">
      <sharedItems containsSemiMixedTypes="0" containsString="0" containsNumber="1" containsInteger="1" minValue="92" maxValue="147" count="55"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26"/>
    </cacheField>
    <cacheField name="Województwo" numFmtId="0">
      <sharedItems/>
    </cacheField>
    <cacheField name="Powiat" numFmtId="0">
      <sharedItems count="19">
        <s v="ALEKSANDROWSKI"/>
        <s v="BRODNICKI"/>
        <s v="BYDGOSZCZ"/>
        <s v="CHEŁMIŃSKI"/>
        <s v="GOLUBSKO-DOBRZYŃSKI"/>
        <s v="GRUDZIĄDZ"/>
        <s v="GRUDZIĄDZKI"/>
        <s v="INOWROCŁAWSKI"/>
        <s v="LIPNOWSKI"/>
        <s v="MOGILEŃSKI"/>
        <s v="NAKIELSKI"/>
        <s v="RADZIEJOWSKI"/>
        <s v="RYPIŃSKI"/>
        <s v="SĘPOLEŃSKI"/>
        <s v="ŚWIECKI"/>
        <s v="TORUŃ"/>
        <s v="TUCHOLSKI"/>
        <s v="WŁOCŁAWEK"/>
        <s v="ŻNIŃ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n v="92"/>
    <x v="0"/>
    <s v="Nie POPC"/>
    <n v="2"/>
    <s v="KUJAWSKO-POMORSKIE"/>
    <x v="0"/>
  </r>
  <r>
    <n v="93"/>
    <x v="1"/>
    <s v="Nie POPC"/>
    <n v="1"/>
    <s v="KUJAWSKO-POMORSKIE"/>
    <x v="0"/>
  </r>
  <r>
    <n v="94"/>
    <x v="2"/>
    <s v="Nie POPC"/>
    <n v="1"/>
    <s v="KUJAWSKO-POMORSKIE"/>
    <x v="1"/>
  </r>
  <r>
    <n v="95"/>
    <x v="3"/>
    <s v="Nie POPC"/>
    <n v="1"/>
    <s v="KUJAWSKO-POMORSKIE"/>
    <x v="1"/>
  </r>
  <r>
    <n v="96"/>
    <x v="4"/>
    <s v="Nie POPC"/>
    <n v="4"/>
    <s v="KUJAWSKO-POMORSKIE"/>
    <x v="1"/>
  </r>
  <r>
    <n v="97"/>
    <x v="5"/>
    <s v="Nie POPC"/>
    <n v="3"/>
    <s v="KUJAWSKO-POMORSKIE"/>
    <x v="2"/>
  </r>
  <r>
    <n v="98"/>
    <x v="6"/>
    <s v="Nie POPC"/>
    <n v="2"/>
    <s v="KUJAWSKO-POMORSKIE"/>
    <x v="2"/>
  </r>
  <r>
    <n v="99"/>
    <x v="7"/>
    <s v="Nie POPC"/>
    <n v="12"/>
    <s v="KUJAWSKO-POMORSKIE"/>
    <x v="2"/>
  </r>
  <r>
    <n v="100"/>
    <x v="8"/>
    <s v="Nie POPC"/>
    <n v="8"/>
    <s v="KUJAWSKO-POMORSKIE"/>
    <x v="2"/>
  </r>
  <r>
    <n v="101"/>
    <x v="9"/>
    <s v="Nie POPC"/>
    <n v="12"/>
    <s v="KUJAWSKO-POMORSKIE"/>
    <x v="2"/>
  </r>
  <r>
    <n v="102"/>
    <x v="10"/>
    <s v="Nie POPC"/>
    <n v="5"/>
    <s v="KUJAWSKO-POMORSKIE"/>
    <x v="3"/>
  </r>
  <r>
    <n v="103"/>
    <x v="11"/>
    <s v="Nie POPC"/>
    <n v="1"/>
    <s v="KUJAWSKO-POMORSKIE"/>
    <x v="4"/>
  </r>
  <r>
    <n v="104"/>
    <x v="12"/>
    <s v="Nie POPC"/>
    <n v="5"/>
    <s v="KUJAWSKO-POMORSKIE"/>
    <x v="5"/>
  </r>
  <r>
    <n v="105"/>
    <x v="13"/>
    <s v="Nie POPC"/>
    <n v="14"/>
    <s v="KUJAWSKO-POMORSKIE"/>
    <x v="5"/>
  </r>
  <r>
    <n v="106"/>
    <x v="14"/>
    <s v="Nie POPC"/>
    <n v="2"/>
    <s v="KUJAWSKO-POMORSKIE"/>
    <x v="5"/>
  </r>
  <r>
    <n v="107"/>
    <x v="15"/>
    <s v="Nie POPC"/>
    <n v="19"/>
    <s v="KUJAWSKO-POMORSKIE"/>
    <x v="6"/>
  </r>
  <r>
    <n v="108"/>
    <x v="16"/>
    <s v="Nie POPC"/>
    <n v="2"/>
    <s v="KUJAWSKO-POMORSKIE"/>
    <x v="7"/>
  </r>
  <r>
    <n v="109"/>
    <x v="17"/>
    <s v="Nie POPC"/>
    <n v="14"/>
    <s v="KUJAWSKO-POMORSKIE"/>
    <x v="7"/>
  </r>
  <r>
    <n v="110"/>
    <x v="18"/>
    <s v="Nie POPC"/>
    <n v="4"/>
    <s v="KUJAWSKO-POMORSKIE"/>
    <x v="7"/>
  </r>
  <r>
    <n v="111"/>
    <x v="19"/>
    <s v="Nie POPC"/>
    <n v="1"/>
    <s v="KUJAWSKO-POMORSKIE"/>
    <x v="7"/>
  </r>
  <r>
    <n v="112"/>
    <x v="20"/>
    <s v="Nie POPC"/>
    <n v="2"/>
    <s v="KUJAWSKO-POMORSKIE"/>
    <x v="8"/>
  </r>
  <r>
    <n v="113"/>
    <x v="21"/>
    <s v="Nie POPC"/>
    <n v="2"/>
    <s v="KUJAWSKO-POMORSKIE"/>
    <x v="9"/>
  </r>
  <r>
    <n v="114"/>
    <x v="22"/>
    <s v="Nie POPC"/>
    <n v="7"/>
    <s v="KUJAWSKO-POMORSKIE"/>
    <x v="9"/>
  </r>
  <r>
    <n v="115"/>
    <x v="23"/>
    <s v="Nie POPC"/>
    <n v="2"/>
    <s v="KUJAWSKO-POMORSKIE"/>
    <x v="9"/>
  </r>
  <r>
    <n v="116"/>
    <x v="24"/>
    <s v="Nie POPC"/>
    <n v="2"/>
    <s v="KUJAWSKO-POMORSKIE"/>
    <x v="10"/>
  </r>
  <r>
    <n v="117"/>
    <x v="25"/>
    <s v="Nie POPC"/>
    <n v="4"/>
    <s v="KUJAWSKO-POMORSKIE"/>
    <x v="10"/>
  </r>
  <r>
    <n v="118"/>
    <x v="26"/>
    <s v="Nie POPC"/>
    <n v="2"/>
    <s v="KUJAWSKO-POMORSKIE"/>
    <x v="10"/>
  </r>
  <r>
    <n v="119"/>
    <x v="27"/>
    <s v="Nie POPC"/>
    <n v="3"/>
    <s v="KUJAWSKO-POMORSKIE"/>
    <x v="11"/>
  </r>
  <r>
    <n v="120"/>
    <x v="28"/>
    <s v="Nie POPC"/>
    <n v="1"/>
    <s v="KUJAWSKO-POMORSKIE"/>
    <x v="11"/>
  </r>
  <r>
    <n v="121"/>
    <x v="29"/>
    <s v="Nie POPC"/>
    <n v="2"/>
    <s v="KUJAWSKO-POMORSKIE"/>
    <x v="12"/>
  </r>
  <r>
    <n v="122"/>
    <x v="30"/>
    <s v="Nie POPC"/>
    <n v="3"/>
    <s v="KUJAWSKO-POMORSKIE"/>
    <x v="13"/>
  </r>
  <r>
    <n v="123"/>
    <x v="31"/>
    <s v="Nie POPC"/>
    <n v="7"/>
    <s v="KUJAWSKO-POMORSKIE"/>
    <x v="14"/>
  </r>
  <r>
    <n v="124"/>
    <x v="32"/>
    <s v="Nie POPC"/>
    <n v="1"/>
    <s v="KUJAWSKO-POMORSKIE"/>
    <x v="14"/>
  </r>
  <r>
    <n v="125"/>
    <x v="33"/>
    <s v="Nie POPC"/>
    <n v="1"/>
    <s v="KUJAWSKO-POMORSKIE"/>
    <x v="14"/>
  </r>
  <r>
    <n v="126"/>
    <x v="33"/>
    <s v="Nie POPC"/>
    <n v="14"/>
    <s v="KUJAWSKO-POMORSKIE"/>
    <x v="14"/>
  </r>
  <r>
    <n v="127"/>
    <x v="34"/>
    <s v="Nie POPC"/>
    <n v="2"/>
    <s v="KUJAWSKO-POMORSKIE"/>
    <x v="15"/>
  </r>
  <r>
    <n v="128"/>
    <x v="35"/>
    <s v="Nie POPC"/>
    <n v="8"/>
    <s v="KUJAWSKO-POMORSKIE"/>
    <x v="15"/>
  </r>
  <r>
    <n v="129"/>
    <x v="36"/>
    <s v="Nie POPC"/>
    <n v="5"/>
    <s v="KUJAWSKO-POMORSKIE"/>
    <x v="15"/>
  </r>
  <r>
    <n v="130"/>
    <x v="37"/>
    <s v="Nie POPC"/>
    <n v="1"/>
    <s v="KUJAWSKO-POMORSKIE"/>
    <x v="15"/>
  </r>
  <r>
    <n v="131"/>
    <x v="38"/>
    <s v="Nie POPC"/>
    <n v="26"/>
    <s v="KUJAWSKO-POMORSKIE"/>
    <x v="15"/>
  </r>
  <r>
    <n v="132"/>
    <x v="39"/>
    <s v="Nie POPC"/>
    <n v="1"/>
    <s v="KUJAWSKO-POMORSKIE"/>
    <x v="15"/>
  </r>
  <r>
    <n v="133"/>
    <x v="40"/>
    <s v="Nie POPC"/>
    <n v="1"/>
    <s v="KUJAWSKO-POMORSKIE"/>
    <x v="16"/>
  </r>
  <r>
    <n v="134"/>
    <x v="41"/>
    <s v="Nie POPC"/>
    <n v="6"/>
    <s v="KUJAWSKO-POMORSKIE"/>
    <x v="16"/>
  </r>
  <r>
    <n v="135"/>
    <x v="42"/>
    <s v="Nie POPC"/>
    <n v="1"/>
    <s v="KUJAWSKO-POMORSKIE"/>
    <x v="16"/>
  </r>
  <r>
    <n v="136"/>
    <x v="43"/>
    <s v="Nie POPC"/>
    <n v="6"/>
    <s v="KUJAWSKO-POMORSKIE"/>
    <x v="16"/>
  </r>
  <r>
    <n v="137"/>
    <x v="44"/>
    <s v="Nie POPC"/>
    <n v="2"/>
    <s v="KUJAWSKO-POMORSKIE"/>
    <x v="17"/>
  </r>
  <r>
    <n v="138"/>
    <x v="45"/>
    <s v="Nie POPC"/>
    <n v="8"/>
    <s v="KUJAWSKO-POMORSKIE"/>
    <x v="17"/>
  </r>
  <r>
    <n v="139"/>
    <x v="46"/>
    <s v="Nie POPC"/>
    <n v="4"/>
    <s v="KUJAWSKO-POMORSKIE"/>
    <x v="17"/>
  </r>
  <r>
    <n v="140"/>
    <x v="47"/>
    <s v="Nie POPC"/>
    <n v="1"/>
    <s v="KUJAWSKO-POMORSKIE"/>
    <x v="17"/>
  </r>
  <r>
    <n v="141"/>
    <x v="48"/>
    <s v="Nie POPC"/>
    <n v="6"/>
    <s v="KUJAWSKO-POMORSKIE"/>
    <x v="17"/>
  </r>
  <r>
    <n v="142"/>
    <x v="49"/>
    <s v="Nie POPC"/>
    <n v="3"/>
    <s v="KUJAWSKO-POMORSKIE"/>
    <x v="17"/>
  </r>
  <r>
    <n v="143"/>
    <x v="50"/>
    <s v="Nie POPC"/>
    <n v="13"/>
    <s v="KUJAWSKO-POMORSKIE"/>
    <x v="17"/>
  </r>
  <r>
    <n v="144"/>
    <x v="51"/>
    <s v="Nie POPC"/>
    <n v="2"/>
    <s v="KUJAWSKO-POMORSKIE"/>
    <x v="17"/>
  </r>
  <r>
    <n v="145"/>
    <x v="52"/>
    <s v="Nie POPC"/>
    <n v="2"/>
    <s v="KUJAWSKO-POMORSKIE"/>
    <x v="18"/>
  </r>
  <r>
    <n v="146"/>
    <x v="53"/>
    <s v="Nie POPC"/>
    <n v="2"/>
    <s v="KUJAWSKO-POMORSKIE"/>
    <x v="18"/>
  </r>
  <r>
    <n v="147"/>
    <x v="54"/>
    <s v="Nie POPC"/>
    <n v="1"/>
    <s v="KUJAWSKO-POMORSKIE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73B3CB-151E-4D82-878E-48F12F679EE9}" name="Tabela przestawna1" cacheId="3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76" firstHeaderRow="1" firstDataRow="1" firstDataCol="1"/>
  <pivotFields count="6">
    <pivotField showAll="0"/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dataField="1" showAll="0"/>
    <pivotField showAll="0"/>
    <pivotField axis="axisRow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2">
    <field x="5"/>
    <field x="1"/>
  </rowFields>
  <rowItems count="75">
    <i>
      <x/>
    </i>
    <i r="1">
      <x/>
    </i>
    <i r="1">
      <x v="1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 r="1">
      <x v="7"/>
    </i>
    <i r="1">
      <x v="8"/>
    </i>
    <i r="1">
      <x v="9"/>
    </i>
    <i>
      <x v="3"/>
    </i>
    <i r="1">
      <x v="10"/>
    </i>
    <i>
      <x v="4"/>
    </i>
    <i r="1">
      <x v="11"/>
    </i>
    <i>
      <x v="5"/>
    </i>
    <i r="1">
      <x v="12"/>
    </i>
    <i r="1">
      <x v="13"/>
    </i>
    <i r="1">
      <x v="14"/>
    </i>
    <i>
      <x v="6"/>
    </i>
    <i r="1">
      <x v="15"/>
    </i>
    <i>
      <x v="7"/>
    </i>
    <i r="1">
      <x v="16"/>
    </i>
    <i r="1">
      <x v="17"/>
    </i>
    <i r="1">
      <x v="18"/>
    </i>
    <i r="1">
      <x v="19"/>
    </i>
    <i>
      <x v="8"/>
    </i>
    <i r="1">
      <x v="20"/>
    </i>
    <i>
      <x v="9"/>
    </i>
    <i r="1">
      <x v="21"/>
    </i>
    <i r="1">
      <x v="22"/>
    </i>
    <i r="1">
      <x v="23"/>
    </i>
    <i>
      <x v="10"/>
    </i>
    <i r="1">
      <x v="24"/>
    </i>
    <i r="1">
      <x v="25"/>
    </i>
    <i r="1">
      <x v="26"/>
    </i>
    <i>
      <x v="11"/>
    </i>
    <i r="1">
      <x v="27"/>
    </i>
    <i r="1">
      <x v="28"/>
    </i>
    <i>
      <x v="12"/>
    </i>
    <i r="1">
      <x v="29"/>
    </i>
    <i>
      <x v="13"/>
    </i>
    <i r="1">
      <x v="30"/>
    </i>
    <i>
      <x v="14"/>
    </i>
    <i r="1">
      <x v="31"/>
    </i>
    <i r="1">
      <x v="32"/>
    </i>
    <i r="1">
      <x v="33"/>
    </i>
    <i>
      <x v="15"/>
    </i>
    <i r="1">
      <x v="34"/>
    </i>
    <i r="1">
      <x v="35"/>
    </i>
    <i r="1">
      <x v="36"/>
    </i>
    <i r="1">
      <x v="37"/>
    </i>
    <i r="1">
      <x v="38"/>
    </i>
    <i r="1">
      <x v="39"/>
    </i>
    <i>
      <x v="16"/>
    </i>
    <i r="1">
      <x v="40"/>
    </i>
    <i r="1">
      <x v="41"/>
    </i>
    <i r="1">
      <x v="42"/>
    </i>
    <i r="1">
      <x v="43"/>
    </i>
    <i>
      <x v="17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>
      <x v="18"/>
    </i>
    <i r="1">
      <x v="52"/>
    </i>
    <i r="1">
      <x v="53"/>
    </i>
    <i r="1">
      <x v="54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FE7D-44D3-447D-BA21-BBD2D5E99C5A}">
  <dimension ref="A1:B76"/>
  <sheetViews>
    <sheetView topLeftCell="A61" workbookViewId="0">
      <selection activeCell="F6" sqref="F6"/>
    </sheetView>
  </sheetViews>
  <sheetFormatPr defaultRowHeight="15" x14ac:dyDescent="0.25"/>
  <cols>
    <col min="1" max="1" width="25.140625" bestFit="1" customWidth="1"/>
    <col min="2" max="2" width="22.140625" bestFit="1" customWidth="1"/>
  </cols>
  <sheetData>
    <row r="1" spans="1:2" x14ac:dyDescent="0.25">
      <c r="A1" s="113" t="s">
        <v>1107</v>
      </c>
      <c r="B1" t="s">
        <v>1109</v>
      </c>
    </row>
    <row r="2" spans="1:2" x14ac:dyDescent="0.25">
      <c r="A2" s="114" t="s">
        <v>194</v>
      </c>
      <c r="B2" s="116"/>
    </row>
    <row r="3" spans="1:2" x14ac:dyDescent="0.25">
      <c r="A3" s="115">
        <v>92</v>
      </c>
      <c r="B3" s="116">
        <v>2</v>
      </c>
    </row>
    <row r="4" spans="1:2" x14ac:dyDescent="0.25">
      <c r="A4" s="115">
        <v>93</v>
      </c>
      <c r="B4" s="116">
        <v>1</v>
      </c>
    </row>
    <row r="5" spans="1:2" x14ac:dyDescent="0.25">
      <c r="A5" s="114" t="s">
        <v>165</v>
      </c>
      <c r="B5" s="116"/>
    </row>
    <row r="6" spans="1:2" x14ac:dyDescent="0.25">
      <c r="A6" s="115">
        <v>94</v>
      </c>
      <c r="B6" s="116">
        <v>1</v>
      </c>
    </row>
    <row r="7" spans="1:2" x14ac:dyDescent="0.25">
      <c r="A7" s="115">
        <v>95</v>
      </c>
      <c r="B7" s="116">
        <v>1</v>
      </c>
    </row>
    <row r="8" spans="1:2" x14ac:dyDescent="0.25">
      <c r="A8" s="115">
        <v>96</v>
      </c>
      <c r="B8" s="116">
        <v>4</v>
      </c>
    </row>
    <row r="9" spans="1:2" x14ac:dyDescent="0.25">
      <c r="A9" s="114" t="s">
        <v>217</v>
      </c>
      <c r="B9" s="116"/>
    </row>
    <row r="10" spans="1:2" x14ac:dyDescent="0.25">
      <c r="A10" s="115">
        <v>97</v>
      </c>
      <c r="B10" s="116">
        <v>3</v>
      </c>
    </row>
    <row r="11" spans="1:2" x14ac:dyDescent="0.25">
      <c r="A11" s="115">
        <v>98</v>
      </c>
      <c r="B11" s="116">
        <v>2</v>
      </c>
    </row>
    <row r="12" spans="1:2" x14ac:dyDescent="0.25">
      <c r="A12" s="115">
        <v>99</v>
      </c>
      <c r="B12" s="116">
        <v>12</v>
      </c>
    </row>
    <row r="13" spans="1:2" x14ac:dyDescent="0.25">
      <c r="A13" s="115">
        <v>100</v>
      </c>
      <c r="B13" s="116">
        <v>8</v>
      </c>
    </row>
    <row r="14" spans="1:2" x14ac:dyDescent="0.25">
      <c r="A14" s="115">
        <v>101</v>
      </c>
      <c r="B14" s="116">
        <v>12</v>
      </c>
    </row>
    <row r="15" spans="1:2" x14ac:dyDescent="0.25">
      <c r="A15" s="114" t="s">
        <v>168</v>
      </c>
      <c r="B15" s="116"/>
    </row>
    <row r="16" spans="1:2" x14ac:dyDescent="0.25">
      <c r="A16" s="115">
        <v>102</v>
      </c>
      <c r="B16" s="116">
        <v>5</v>
      </c>
    </row>
    <row r="17" spans="1:2" x14ac:dyDescent="0.25">
      <c r="A17" s="114" t="s">
        <v>171</v>
      </c>
      <c r="B17" s="116"/>
    </row>
    <row r="18" spans="1:2" x14ac:dyDescent="0.25">
      <c r="A18" s="115">
        <v>103</v>
      </c>
      <c r="B18" s="116">
        <v>1</v>
      </c>
    </row>
    <row r="19" spans="1:2" x14ac:dyDescent="0.25">
      <c r="A19" s="114" t="s">
        <v>174</v>
      </c>
      <c r="B19" s="116"/>
    </row>
    <row r="20" spans="1:2" x14ac:dyDescent="0.25">
      <c r="A20" s="115">
        <v>104</v>
      </c>
      <c r="B20" s="116">
        <v>5</v>
      </c>
    </row>
    <row r="21" spans="1:2" x14ac:dyDescent="0.25">
      <c r="A21" s="115">
        <v>105</v>
      </c>
      <c r="B21" s="116">
        <v>14</v>
      </c>
    </row>
    <row r="22" spans="1:2" x14ac:dyDescent="0.25">
      <c r="A22" s="115">
        <v>106</v>
      </c>
      <c r="B22" s="116">
        <v>2</v>
      </c>
    </row>
    <row r="23" spans="1:2" x14ac:dyDescent="0.25">
      <c r="A23" s="114" t="s">
        <v>166</v>
      </c>
      <c r="B23" s="116"/>
    </row>
    <row r="24" spans="1:2" x14ac:dyDescent="0.25">
      <c r="A24" s="115">
        <v>107</v>
      </c>
      <c r="B24" s="116">
        <v>19</v>
      </c>
    </row>
    <row r="25" spans="1:2" x14ac:dyDescent="0.25">
      <c r="A25" s="114" t="s">
        <v>18</v>
      </c>
      <c r="B25" s="116"/>
    </row>
    <row r="26" spans="1:2" x14ac:dyDescent="0.25">
      <c r="A26" s="115">
        <v>108</v>
      </c>
      <c r="B26" s="116">
        <v>2</v>
      </c>
    </row>
    <row r="27" spans="1:2" x14ac:dyDescent="0.25">
      <c r="A27" s="115">
        <v>109</v>
      </c>
      <c r="B27" s="116">
        <v>14</v>
      </c>
    </row>
    <row r="28" spans="1:2" x14ac:dyDescent="0.25">
      <c r="A28" s="115">
        <v>110</v>
      </c>
      <c r="B28" s="116">
        <v>4</v>
      </c>
    </row>
    <row r="29" spans="1:2" x14ac:dyDescent="0.25">
      <c r="A29" s="115">
        <v>111</v>
      </c>
      <c r="B29" s="116">
        <v>1</v>
      </c>
    </row>
    <row r="30" spans="1:2" x14ac:dyDescent="0.25">
      <c r="A30" s="114" t="s">
        <v>196</v>
      </c>
      <c r="B30" s="116"/>
    </row>
    <row r="31" spans="1:2" x14ac:dyDescent="0.25">
      <c r="A31" s="115">
        <v>112</v>
      </c>
      <c r="B31" s="116">
        <v>2</v>
      </c>
    </row>
    <row r="32" spans="1:2" x14ac:dyDescent="0.25">
      <c r="A32" s="114" t="s">
        <v>35</v>
      </c>
      <c r="B32" s="116"/>
    </row>
    <row r="33" spans="1:2" x14ac:dyDescent="0.25">
      <c r="A33" s="115">
        <v>113</v>
      </c>
      <c r="B33" s="116">
        <v>2</v>
      </c>
    </row>
    <row r="34" spans="1:2" x14ac:dyDescent="0.25">
      <c r="A34" s="115">
        <v>114</v>
      </c>
      <c r="B34" s="116">
        <v>7</v>
      </c>
    </row>
    <row r="35" spans="1:2" x14ac:dyDescent="0.25">
      <c r="A35" s="115">
        <v>115</v>
      </c>
      <c r="B35" s="116">
        <v>2</v>
      </c>
    </row>
    <row r="36" spans="1:2" x14ac:dyDescent="0.25">
      <c r="A36" s="114" t="s">
        <v>89</v>
      </c>
      <c r="B36" s="116"/>
    </row>
    <row r="37" spans="1:2" x14ac:dyDescent="0.25">
      <c r="A37" s="115">
        <v>116</v>
      </c>
      <c r="B37" s="116">
        <v>2</v>
      </c>
    </row>
    <row r="38" spans="1:2" x14ac:dyDescent="0.25">
      <c r="A38" s="115">
        <v>117</v>
      </c>
      <c r="B38" s="116">
        <v>4</v>
      </c>
    </row>
    <row r="39" spans="1:2" x14ac:dyDescent="0.25">
      <c r="A39" s="115">
        <v>118</v>
      </c>
      <c r="B39" s="116">
        <v>2</v>
      </c>
    </row>
    <row r="40" spans="1:2" x14ac:dyDescent="0.25">
      <c r="A40" s="114" t="s">
        <v>202</v>
      </c>
      <c r="B40" s="116"/>
    </row>
    <row r="41" spans="1:2" x14ac:dyDescent="0.25">
      <c r="A41" s="115">
        <v>119</v>
      </c>
      <c r="B41" s="116">
        <v>3</v>
      </c>
    </row>
    <row r="42" spans="1:2" x14ac:dyDescent="0.25">
      <c r="A42" s="115">
        <v>120</v>
      </c>
      <c r="B42" s="116">
        <v>1</v>
      </c>
    </row>
    <row r="43" spans="1:2" x14ac:dyDescent="0.25">
      <c r="A43" s="114" t="s">
        <v>191</v>
      </c>
      <c r="B43" s="116"/>
    </row>
    <row r="44" spans="1:2" x14ac:dyDescent="0.25">
      <c r="A44" s="115">
        <v>121</v>
      </c>
      <c r="B44" s="116">
        <v>2</v>
      </c>
    </row>
    <row r="45" spans="1:2" x14ac:dyDescent="0.25">
      <c r="A45" s="114" t="s">
        <v>86</v>
      </c>
      <c r="B45" s="116"/>
    </row>
    <row r="46" spans="1:2" x14ac:dyDescent="0.25">
      <c r="A46" s="115">
        <v>122</v>
      </c>
      <c r="B46" s="116">
        <v>3</v>
      </c>
    </row>
    <row r="47" spans="1:2" x14ac:dyDescent="0.25">
      <c r="A47" s="114" t="s">
        <v>19</v>
      </c>
      <c r="B47" s="116"/>
    </row>
    <row r="48" spans="1:2" x14ac:dyDescent="0.25">
      <c r="A48" s="115">
        <v>123</v>
      </c>
      <c r="B48" s="116">
        <v>7</v>
      </c>
    </row>
    <row r="49" spans="1:2" x14ac:dyDescent="0.25">
      <c r="A49" s="115">
        <v>124</v>
      </c>
      <c r="B49" s="116">
        <v>1</v>
      </c>
    </row>
    <row r="50" spans="1:2" x14ac:dyDescent="0.25">
      <c r="A50" s="115">
        <v>125</v>
      </c>
      <c r="B50" s="116">
        <v>15</v>
      </c>
    </row>
    <row r="51" spans="1:2" x14ac:dyDescent="0.25">
      <c r="A51" s="114" t="s">
        <v>580</v>
      </c>
      <c r="B51" s="116"/>
    </row>
    <row r="52" spans="1:2" x14ac:dyDescent="0.25">
      <c r="A52" s="115">
        <v>127</v>
      </c>
      <c r="B52" s="116">
        <v>2</v>
      </c>
    </row>
    <row r="53" spans="1:2" x14ac:dyDescent="0.25">
      <c r="A53" s="115">
        <v>128</v>
      </c>
      <c r="B53" s="116">
        <v>8</v>
      </c>
    </row>
    <row r="54" spans="1:2" x14ac:dyDescent="0.25">
      <c r="A54" s="115">
        <v>129</v>
      </c>
      <c r="B54" s="116">
        <v>5</v>
      </c>
    </row>
    <row r="55" spans="1:2" x14ac:dyDescent="0.25">
      <c r="A55" s="115">
        <v>130</v>
      </c>
      <c r="B55" s="116">
        <v>1</v>
      </c>
    </row>
    <row r="56" spans="1:2" x14ac:dyDescent="0.25">
      <c r="A56" s="115">
        <v>131</v>
      </c>
      <c r="B56" s="116">
        <v>26</v>
      </c>
    </row>
    <row r="57" spans="1:2" x14ac:dyDescent="0.25">
      <c r="A57" s="115">
        <v>132</v>
      </c>
      <c r="B57" s="116">
        <v>1</v>
      </c>
    </row>
    <row r="58" spans="1:2" x14ac:dyDescent="0.25">
      <c r="A58" s="114" t="s">
        <v>25</v>
      </c>
      <c r="B58" s="116"/>
    </row>
    <row r="59" spans="1:2" x14ac:dyDescent="0.25">
      <c r="A59" s="115">
        <v>133</v>
      </c>
      <c r="B59" s="116">
        <v>1</v>
      </c>
    </row>
    <row r="60" spans="1:2" x14ac:dyDescent="0.25">
      <c r="A60" s="115">
        <v>134</v>
      </c>
      <c r="B60" s="116">
        <v>6</v>
      </c>
    </row>
    <row r="61" spans="1:2" x14ac:dyDescent="0.25">
      <c r="A61" s="115">
        <v>135</v>
      </c>
      <c r="B61" s="116">
        <v>1</v>
      </c>
    </row>
    <row r="62" spans="1:2" x14ac:dyDescent="0.25">
      <c r="A62" s="115">
        <v>136</v>
      </c>
      <c r="B62" s="116">
        <v>6</v>
      </c>
    </row>
    <row r="63" spans="1:2" x14ac:dyDescent="0.25">
      <c r="A63" s="114" t="s">
        <v>214</v>
      </c>
      <c r="B63" s="116"/>
    </row>
    <row r="64" spans="1:2" x14ac:dyDescent="0.25">
      <c r="A64" s="115">
        <v>137</v>
      </c>
      <c r="B64" s="116">
        <v>2</v>
      </c>
    </row>
    <row r="65" spans="1:2" x14ac:dyDescent="0.25">
      <c r="A65" s="115">
        <v>138</v>
      </c>
      <c r="B65" s="116">
        <v>8</v>
      </c>
    </row>
    <row r="66" spans="1:2" x14ac:dyDescent="0.25">
      <c r="A66" s="115">
        <v>139</v>
      </c>
      <c r="B66" s="116">
        <v>4</v>
      </c>
    </row>
    <row r="67" spans="1:2" x14ac:dyDescent="0.25">
      <c r="A67" s="115">
        <v>140</v>
      </c>
      <c r="B67" s="116">
        <v>1</v>
      </c>
    </row>
    <row r="68" spans="1:2" x14ac:dyDescent="0.25">
      <c r="A68" s="115">
        <v>141</v>
      </c>
      <c r="B68" s="116">
        <v>6</v>
      </c>
    </row>
    <row r="69" spans="1:2" x14ac:dyDescent="0.25">
      <c r="A69" s="115">
        <v>142</v>
      </c>
      <c r="B69" s="116">
        <v>3</v>
      </c>
    </row>
    <row r="70" spans="1:2" x14ac:dyDescent="0.25">
      <c r="A70" s="115">
        <v>143</v>
      </c>
      <c r="B70" s="116">
        <v>13</v>
      </c>
    </row>
    <row r="71" spans="1:2" x14ac:dyDescent="0.25">
      <c r="A71" s="115">
        <v>144</v>
      </c>
      <c r="B71" s="116">
        <v>2</v>
      </c>
    </row>
    <row r="72" spans="1:2" x14ac:dyDescent="0.25">
      <c r="A72" s="114" t="s">
        <v>15</v>
      </c>
      <c r="B72" s="116"/>
    </row>
    <row r="73" spans="1:2" x14ac:dyDescent="0.25">
      <c r="A73" s="115">
        <v>145</v>
      </c>
      <c r="B73" s="116">
        <v>2</v>
      </c>
    </row>
    <row r="74" spans="1:2" x14ac:dyDescent="0.25">
      <c r="A74" s="115">
        <v>146</v>
      </c>
      <c r="B74" s="116">
        <v>2</v>
      </c>
    </row>
    <row r="75" spans="1:2" x14ac:dyDescent="0.25">
      <c r="A75" s="115">
        <v>147</v>
      </c>
      <c r="B75" s="116">
        <v>1</v>
      </c>
    </row>
    <row r="76" spans="1:2" x14ac:dyDescent="0.25">
      <c r="A76" s="114" t="s">
        <v>1108</v>
      </c>
      <c r="B76" s="116">
        <v>267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6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140</v>
      </c>
      <c r="B2" s="8">
        <f>M14</f>
        <v>1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817817</v>
      </c>
      <c r="B16" s="55" t="s">
        <v>1020</v>
      </c>
      <c r="C16" s="56" t="s">
        <v>1021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1022</v>
      </c>
      <c r="J16" s="57" t="s">
        <v>1023</v>
      </c>
      <c r="K16" s="57">
        <v>4</v>
      </c>
      <c r="L16" s="57">
        <v>504621</v>
      </c>
      <c r="M16" s="57">
        <v>532435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l18scow66mxEvKPGEJKSWq/g9HCCF2Kgw5GS1OwjwqzE5thpuDbzpFpHPhYEDq0bx5xeE/Lq3i/FHCbsugrYwQ==" saltValue="u1ZEm2x0gGYfQRhe17N6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9"/>
  <sheetViews>
    <sheetView topLeftCell="A13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139</v>
      </c>
      <c r="B2" s="8">
        <f>M14</f>
        <v>4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816452</v>
      </c>
      <c r="B16" s="55" t="s">
        <v>919</v>
      </c>
      <c r="C16" s="56" t="s">
        <v>920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921</v>
      </c>
      <c r="J16" s="57" t="s">
        <v>922</v>
      </c>
      <c r="K16" s="58" t="s">
        <v>923</v>
      </c>
      <c r="L16" s="57">
        <v>504899</v>
      </c>
      <c r="M16" s="57">
        <v>532538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816880</v>
      </c>
      <c r="B17" s="55" t="s">
        <v>942</v>
      </c>
      <c r="C17" s="56" t="s">
        <v>943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940</v>
      </c>
      <c r="J17" s="57" t="s">
        <v>944</v>
      </c>
      <c r="K17" s="57" t="s">
        <v>945</v>
      </c>
      <c r="L17" s="57">
        <v>506040</v>
      </c>
      <c r="M17" s="57">
        <v>532193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817403</v>
      </c>
      <c r="B18" s="55" t="s">
        <v>980</v>
      </c>
      <c r="C18" s="56" t="s">
        <v>981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488</v>
      </c>
      <c r="J18" s="57" t="s">
        <v>489</v>
      </c>
      <c r="K18" s="57" t="s">
        <v>325</v>
      </c>
      <c r="L18" s="57">
        <v>504372</v>
      </c>
      <c r="M18" s="57">
        <v>532429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8028898</v>
      </c>
      <c r="B19" s="55" t="s">
        <v>987</v>
      </c>
      <c r="C19" s="56" t="s">
        <v>988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989</v>
      </c>
      <c r="J19" s="57" t="s">
        <v>990</v>
      </c>
      <c r="K19" s="57">
        <v>1</v>
      </c>
      <c r="L19" s="57">
        <v>505400</v>
      </c>
      <c r="M19" s="57">
        <v>532020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vfIkgPFDda2DsdIqCVy5YV3WC+DQ+0uRnZiXhefKiWZxWw1m9CbL0xQal/AEkH8vwFiwounqu/4M1kb7VHqS+g==" saltValue="aHIY5NcvIuOfHDCeqnkN5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138</v>
      </c>
      <c r="B2" s="8">
        <f>M14</f>
        <v>8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816504</v>
      </c>
      <c r="B16" s="55" t="s">
        <v>924</v>
      </c>
      <c r="C16" s="56" t="s">
        <v>925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253</v>
      </c>
      <c r="J16" s="57" t="s">
        <v>254</v>
      </c>
      <c r="K16" s="58">
        <v>9</v>
      </c>
      <c r="L16" s="57">
        <v>503292</v>
      </c>
      <c r="M16" s="57">
        <v>530549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816545</v>
      </c>
      <c r="B17" s="55" t="s">
        <v>930</v>
      </c>
      <c r="C17" s="56" t="s">
        <v>931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267</v>
      </c>
      <c r="J17" s="57" t="s">
        <v>268</v>
      </c>
      <c r="K17" s="58" t="s">
        <v>423</v>
      </c>
      <c r="L17" s="57">
        <v>503108</v>
      </c>
      <c r="M17" s="57">
        <v>533408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813966</v>
      </c>
      <c r="B18" s="55" t="s">
        <v>936</v>
      </c>
      <c r="C18" s="56" t="s">
        <v>937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193</v>
      </c>
      <c r="J18" s="57" t="s">
        <v>190</v>
      </c>
      <c r="K18" s="57">
        <v>24</v>
      </c>
      <c r="L18" s="57">
        <v>505524</v>
      </c>
      <c r="M18" s="57">
        <v>530890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809860</v>
      </c>
      <c r="B19" s="55" t="s">
        <v>946</v>
      </c>
      <c r="C19" s="56" t="s">
        <v>947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447</v>
      </c>
      <c r="J19" s="57" t="s">
        <v>448</v>
      </c>
      <c r="K19" s="57">
        <v>6</v>
      </c>
      <c r="L19" s="57">
        <v>504294</v>
      </c>
      <c r="M19" s="57">
        <v>532349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817033</v>
      </c>
      <c r="B20" s="55" t="s">
        <v>958</v>
      </c>
      <c r="C20" s="56" t="s">
        <v>959</v>
      </c>
      <c r="D20" s="57" t="s">
        <v>14</v>
      </c>
      <c r="E20" s="57" t="s">
        <v>214</v>
      </c>
      <c r="F20" s="57" t="s">
        <v>214</v>
      </c>
      <c r="G20" s="57" t="s">
        <v>909</v>
      </c>
      <c r="H20" s="57" t="s">
        <v>214</v>
      </c>
      <c r="I20" s="57" t="s">
        <v>960</v>
      </c>
      <c r="J20" s="57" t="s">
        <v>961</v>
      </c>
      <c r="K20" s="57" t="s">
        <v>962</v>
      </c>
      <c r="L20" s="57">
        <v>503862</v>
      </c>
      <c r="M20" s="57">
        <v>533031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817460</v>
      </c>
      <c r="B21" s="55" t="s">
        <v>982</v>
      </c>
      <c r="C21" s="56" t="s">
        <v>983</v>
      </c>
      <c r="D21" s="57" t="s">
        <v>14</v>
      </c>
      <c r="E21" s="57" t="s">
        <v>214</v>
      </c>
      <c r="F21" s="57" t="s">
        <v>214</v>
      </c>
      <c r="G21" s="57" t="s">
        <v>909</v>
      </c>
      <c r="H21" s="57" t="s">
        <v>214</v>
      </c>
      <c r="I21" s="57" t="s">
        <v>984</v>
      </c>
      <c r="J21" s="57" t="s">
        <v>985</v>
      </c>
      <c r="K21" s="57" t="s">
        <v>986</v>
      </c>
      <c r="L21" s="57">
        <v>504471</v>
      </c>
      <c r="M21" s="57">
        <v>531598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817512</v>
      </c>
      <c r="B22" s="55" t="s">
        <v>991</v>
      </c>
      <c r="C22" s="56" t="s">
        <v>992</v>
      </c>
      <c r="D22" s="57" t="s">
        <v>14</v>
      </c>
      <c r="E22" s="57" t="s">
        <v>214</v>
      </c>
      <c r="F22" s="57" t="s">
        <v>214</v>
      </c>
      <c r="G22" s="57" t="s">
        <v>909</v>
      </c>
      <c r="H22" s="57" t="s">
        <v>214</v>
      </c>
      <c r="I22" s="57" t="s">
        <v>28</v>
      </c>
      <c r="J22" s="57" t="s">
        <v>22</v>
      </c>
      <c r="K22" s="57">
        <v>13</v>
      </c>
      <c r="L22" s="57">
        <v>501741</v>
      </c>
      <c r="M22" s="57">
        <v>527252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817922</v>
      </c>
      <c r="B23" s="55" t="s">
        <v>1024</v>
      </c>
      <c r="C23" s="56" t="s">
        <v>1025</v>
      </c>
      <c r="D23" s="57" t="s">
        <v>14</v>
      </c>
      <c r="E23" s="57" t="s">
        <v>214</v>
      </c>
      <c r="F23" s="57" t="s">
        <v>214</v>
      </c>
      <c r="G23" s="57" t="s">
        <v>909</v>
      </c>
      <c r="H23" s="57" t="s">
        <v>214</v>
      </c>
      <c r="I23" s="57" t="s">
        <v>1026</v>
      </c>
      <c r="J23" s="57" t="s">
        <v>1027</v>
      </c>
      <c r="K23" s="57">
        <v>47</v>
      </c>
      <c r="L23" s="57">
        <v>506392</v>
      </c>
      <c r="M23" s="57">
        <v>530924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/8selDcq+173016M4Efn3E1evjQwCx6c80W2IuRyoyTs/51KcziUUTws4zVQUNHnMkm7nH69q7HgNkX+5a9m5A==" saltValue="vYNf3Ty478BMkJRa8N2S2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7"/>
  <sheetViews>
    <sheetView topLeftCell="A13" workbookViewId="0">
      <selection activeCell="O16" sqref="O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137</v>
      </c>
      <c r="B2" s="8">
        <f>M14</f>
        <v>2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810003</v>
      </c>
      <c r="B16" s="55" t="s">
        <v>938</v>
      </c>
      <c r="C16" s="56" t="s">
        <v>939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940</v>
      </c>
      <c r="J16" s="57" t="s">
        <v>941</v>
      </c>
      <c r="K16" s="57">
        <v>26</v>
      </c>
      <c r="L16" s="57">
        <v>505205</v>
      </c>
      <c r="M16" s="57">
        <v>532382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817724</v>
      </c>
      <c r="B17" s="55" t="s">
        <v>1012</v>
      </c>
      <c r="C17" s="56" t="s">
        <v>1013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104</v>
      </c>
      <c r="J17" s="57" t="s">
        <v>941</v>
      </c>
      <c r="K17" s="57">
        <v>26</v>
      </c>
      <c r="L17" s="57">
        <v>504416</v>
      </c>
      <c r="M17" s="57">
        <v>532599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rX49Cd9Ql2uPHjPRgbz4BPsys89jQc1MtPkU37nWmVeOnorqr+rbWTGC0KIyBKRMeHyLUH+tRRdf78u9j2WU9g==" saltValue="YJ6lEZJceuOKgMItYAP2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1"/>
  <sheetViews>
    <sheetView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136</v>
      </c>
      <c r="B2" s="8">
        <f>M14</f>
        <v>6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697231</v>
      </c>
      <c r="B16" s="55" t="s">
        <v>29</v>
      </c>
      <c r="C16" s="56" t="s">
        <v>30</v>
      </c>
      <c r="D16" s="57" t="s">
        <v>14</v>
      </c>
      <c r="E16" s="57" t="s">
        <v>25</v>
      </c>
      <c r="F16" s="57" t="s">
        <v>26</v>
      </c>
      <c r="G16" s="57" t="s">
        <v>31</v>
      </c>
      <c r="H16" s="57" t="s">
        <v>32</v>
      </c>
      <c r="I16" s="57" t="s">
        <v>16</v>
      </c>
      <c r="J16" s="57" t="s">
        <v>17</v>
      </c>
      <c r="K16" s="57">
        <v>27</v>
      </c>
      <c r="L16" s="57">
        <v>442437</v>
      </c>
      <c r="M16" s="57">
        <v>635823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697731</v>
      </c>
      <c r="B17" s="55" t="s">
        <v>56</v>
      </c>
      <c r="C17" s="56" t="s">
        <v>57</v>
      </c>
      <c r="D17" s="57" t="s">
        <v>14</v>
      </c>
      <c r="E17" s="57" t="s">
        <v>25</v>
      </c>
      <c r="F17" s="57" t="s">
        <v>58</v>
      </c>
      <c r="G17" s="57" t="s">
        <v>59</v>
      </c>
      <c r="H17" s="57" t="s">
        <v>58</v>
      </c>
      <c r="I17" s="57" t="s">
        <v>60</v>
      </c>
      <c r="J17" s="57" t="s">
        <v>61</v>
      </c>
      <c r="K17" s="57" t="s">
        <v>62</v>
      </c>
      <c r="L17" s="57">
        <v>420742</v>
      </c>
      <c r="M17" s="57">
        <v>625613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698351</v>
      </c>
      <c r="B18" s="55" t="s">
        <v>63</v>
      </c>
      <c r="C18" s="56" t="s">
        <v>64</v>
      </c>
      <c r="D18" s="57" t="s">
        <v>14</v>
      </c>
      <c r="E18" s="57" t="s">
        <v>25</v>
      </c>
      <c r="F18" s="57" t="s">
        <v>58</v>
      </c>
      <c r="G18" s="57" t="s">
        <v>65</v>
      </c>
      <c r="H18" s="57" t="s">
        <v>66</v>
      </c>
      <c r="I18" s="57" t="s">
        <v>20</v>
      </c>
      <c r="J18" s="57" t="s">
        <v>21</v>
      </c>
      <c r="K18" s="57">
        <v>33</v>
      </c>
      <c r="L18" s="57">
        <v>422334</v>
      </c>
      <c r="M18" s="57">
        <v>620857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699802</v>
      </c>
      <c r="B19" s="55" t="s">
        <v>97</v>
      </c>
      <c r="C19" s="56" t="s">
        <v>98</v>
      </c>
      <c r="D19" s="57" t="s">
        <v>14</v>
      </c>
      <c r="E19" s="57" t="s">
        <v>25</v>
      </c>
      <c r="F19" s="57" t="s">
        <v>99</v>
      </c>
      <c r="G19" s="57" t="s">
        <v>100</v>
      </c>
      <c r="H19" s="57" t="s">
        <v>101</v>
      </c>
      <c r="I19" s="57" t="s">
        <v>102</v>
      </c>
      <c r="J19" s="57" t="s">
        <v>103</v>
      </c>
      <c r="K19" s="57">
        <v>9</v>
      </c>
      <c r="L19" s="57">
        <v>434053</v>
      </c>
      <c r="M19" s="57">
        <v>626905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705255</v>
      </c>
      <c r="B20" s="55" t="s">
        <v>570</v>
      </c>
      <c r="C20" s="56" t="s">
        <v>571</v>
      </c>
      <c r="D20" s="57" t="s">
        <v>14</v>
      </c>
      <c r="E20" s="57" t="s">
        <v>25</v>
      </c>
      <c r="F20" s="57" t="s">
        <v>146</v>
      </c>
      <c r="G20" s="57" t="s">
        <v>551</v>
      </c>
      <c r="H20" s="57" t="s">
        <v>146</v>
      </c>
      <c r="I20" s="57" t="s">
        <v>28</v>
      </c>
      <c r="J20" s="57" t="s">
        <v>22</v>
      </c>
      <c r="K20" s="58">
        <v>4</v>
      </c>
      <c r="L20" s="57">
        <v>424341</v>
      </c>
      <c r="M20" s="57">
        <v>636483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704822</v>
      </c>
      <c r="B21" s="55" t="s">
        <v>572</v>
      </c>
      <c r="C21" s="56" t="s">
        <v>573</v>
      </c>
      <c r="D21" s="57" t="s">
        <v>14</v>
      </c>
      <c r="E21" s="57" t="s">
        <v>25</v>
      </c>
      <c r="F21" s="57" t="s">
        <v>146</v>
      </c>
      <c r="G21" s="57" t="s">
        <v>551</v>
      </c>
      <c r="H21" s="57" t="s">
        <v>146</v>
      </c>
      <c r="I21" s="57" t="s">
        <v>574</v>
      </c>
      <c r="J21" s="57" t="s">
        <v>575</v>
      </c>
      <c r="K21" s="58">
        <v>105</v>
      </c>
      <c r="L21" s="57">
        <v>426700</v>
      </c>
      <c r="M21" s="57">
        <v>634442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U4h8EUcdxBE4CdhhOe+mpXdXHft9kgHsbxXQDf5jVknjs65Cp9fSGBxTK8SU4DBsrakkvBJPA1GAhp+mVSj4WQ==" saltValue="kMHta2G2cdMo0lohbi7D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135</v>
      </c>
      <c r="B2" s="8">
        <f>M14</f>
        <v>1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695673</v>
      </c>
      <c r="B16" s="55" t="s">
        <v>23</v>
      </c>
      <c r="C16" s="56" t="s">
        <v>24</v>
      </c>
      <c r="D16" s="57" t="s">
        <v>14</v>
      </c>
      <c r="E16" s="57" t="s">
        <v>25</v>
      </c>
      <c r="F16" s="57" t="s">
        <v>26</v>
      </c>
      <c r="G16" s="57" t="s">
        <v>27</v>
      </c>
      <c r="H16" s="57" t="s">
        <v>26</v>
      </c>
      <c r="I16" s="57" t="s">
        <v>28</v>
      </c>
      <c r="J16" s="57" t="s">
        <v>22</v>
      </c>
      <c r="K16" s="57">
        <v>8</v>
      </c>
      <c r="L16" s="57">
        <v>434675</v>
      </c>
      <c r="M16" s="57">
        <v>634608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ZjVi+PQmY1fF0OLQR0MCex37z6NEWQhlunl8OyZQpCiQim3v3AvVkQDGzuBl9ruzHIcPNTslPgo+UbLf/hr9Yw==" saltValue="Vg3SfsfTjM8no/59xj0+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1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134</v>
      </c>
      <c r="B2" s="8">
        <f>M14</f>
        <v>6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704127</v>
      </c>
      <c r="B16" s="55" t="s">
        <v>549</v>
      </c>
      <c r="C16" s="56" t="s">
        <v>550</v>
      </c>
      <c r="D16" s="57" t="s">
        <v>14</v>
      </c>
      <c r="E16" s="57" t="s">
        <v>25</v>
      </c>
      <c r="F16" s="57" t="s">
        <v>146</v>
      </c>
      <c r="G16" s="57" t="s">
        <v>551</v>
      </c>
      <c r="H16" s="57" t="s">
        <v>146</v>
      </c>
      <c r="I16" s="57" t="s">
        <v>552</v>
      </c>
      <c r="J16" s="57" t="s">
        <v>553</v>
      </c>
      <c r="K16" s="58" t="s">
        <v>554</v>
      </c>
      <c r="L16" s="57">
        <v>424767</v>
      </c>
      <c r="M16" s="57">
        <v>636570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704192</v>
      </c>
      <c r="B17" s="55" t="s">
        <v>555</v>
      </c>
      <c r="C17" s="56" t="s">
        <v>556</v>
      </c>
      <c r="D17" s="57" t="s">
        <v>14</v>
      </c>
      <c r="E17" s="57" t="s">
        <v>25</v>
      </c>
      <c r="F17" s="57" t="s">
        <v>146</v>
      </c>
      <c r="G17" s="57" t="s">
        <v>551</v>
      </c>
      <c r="H17" s="57" t="s">
        <v>146</v>
      </c>
      <c r="I17" s="57" t="s">
        <v>557</v>
      </c>
      <c r="J17" s="57" t="s">
        <v>558</v>
      </c>
      <c r="K17" s="58">
        <v>23</v>
      </c>
      <c r="L17" s="57">
        <v>425169</v>
      </c>
      <c r="M17" s="57">
        <v>636222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705201</v>
      </c>
      <c r="B18" s="55" t="s">
        <v>559</v>
      </c>
      <c r="C18" s="56" t="s">
        <v>560</v>
      </c>
      <c r="D18" s="57" t="s">
        <v>14</v>
      </c>
      <c r="E18" s="57" t="s">
        <v>25</v>
      </c>
      <c r="F18" s="57" t="s">
        <v>146</v>
      </c>
      <c r="G18" s="57" t="s">
        <v>551</v>
      </c>
      <c r="H18" s="57" t="s">
        <v>146</v>
      </c>
      <c r="I18" s="57" t="s">
        <v>557</v>
      </c>
      <c r="J18" s="57" t="s">
        <v>558</v>
      </c>
      <c r="K18" s="58">
        <v>30</v>
      </c>
      <c r="L18" s="57">
        <v>425222</v>
      </c>
      <c r="M18" s="57">
        <v>636223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704131</v>
      </c>
      <c r="B19" s="55" t="s">
        <v>565</v>
      </c>
      <c r="C19" s="56" t="s">
        <v>566</v>
      </c>
      <c r="D19" s="57" t="s">
        <v>14</v>
      </c>
      <c r="E19" s="57" t="s">
        <v>25</v>
      </c>
      <c r="F19" s="57" t="s">
        <v>146</v>
      </c>
      <c r="G19" s="57" t="s">
        <v>551</v>
      </c>
      <c r="H19" s="57" t="s">
        <v>146</v>
      </c>
      <c r="I19" s="57" t="s">
        <v>563</v>
      </c>
      <c r="J19" s="57" t="s">
        <v>564</v>
      </c>
      <c r="K19" s="58">
        <v>13</v>
      </c>
      <c r="L19" s="57">
        <v>424906</v>
      </c>
      <c r="M19" s="57">
        <v>636615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705219</v>
      </c>
      <c r="B20" s="55" t="s">
        <v>567</v>
      </c>
      <c r="C20" s="56" t="s">
        <v>568</v>
      </c>
      <c r="D20" s="57" t="s">
        <v>14</v>
      </c>
      <c r="E20" s="57" t="s">
        <v>25</v>
      </c>
      <c r="F20" s="57" t="s">
        <v>146</v>
      </c>
      <c r="G20" s="57" t="s">
        <v>551</v>
      </c>
      <c r="H20" s="57" t="s">
        <v>146</v>
      </c>
      <c r="I20" s="57" t="s">
        <v>563</v>
      </c>
      <c r="J20" s="57" t="s">
        <v>564</v>
      </c>
      <c r="K20" s="58" t="s">
        <v>569</v>
      </c>
      <c r="L20" s="57">
        <v>424951</v>
      </c>
      <c r="M20" s="57">
        <v>636505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704359</v>
      </c>
      <c r="B21" s="55" t="s">
        <v>576</v>
      </c>
      <c r="C21" s="56" t="s">
        <v>577</v>
      </c>
      <c r="D21" s="57" t="s">
        <v>14</v>
      </c>
      <c r="E21" s="57" t="s">
        <v>25</v>
      </c>
      <c r="F21" s="57" t="s">
        <v>146</v>
      </c>
      <c r="G21" s="57" t="s">
        <v>551</v>
      </c>
      <c r="H21" s="57" t="s">
        <v>146</v>
      </c>
      <c r="I21" s="57" t="s">
        <v>574</v>
      </c>
      <c r="J21" s="57" t="s">
        <v>575</v>
      </c>
      <c r="K21" s="58" t="s">
        <v>192</v>
      </c>
      <c r="L21" s="57">
        <v>425449</v>
      </c>
      <c r="M21" s="57">
        <v>635660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uDhBzFPYcf10cpsJXz7Ara7g8pfvjTA8uFrZidVara11N4GL1pu+ZxMKlfuNnf0ZEAwS+Iuvrde8QvVgr+QgDw==" saltValue="ru9Uu5QddjsXx+r8Y9Se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133</v>
      </c>
      <c r="B2" s="8">
        <f>M14</f>
        <v>1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705208</v>
      </c>
      <c r="B16" s="55" t="s">
        <v>561</v>
      </c>
      <c r="C16" s="56" t="s">
        <v>562</v>
      </c>
      <c r="D16" s="57" t="s">
        <v>14</v>
      </c>
      <c r="E16" s="57" t="s">
        <v>25</v>
      </c>
      <c r="F16" s="57" t="s">
        <v>146</v>
      </c>
      <c r="G16" s="57" t="s">
        <v>551</v>
      </c>
      <c r="H16" s="57" t="s">
        <v>146</v>
      </c>
      <c r="I16" s="57" t="s">
        <v>563</v>
      </c>
      <c r="J16" s="57" t="s">
        <v>564</v>
      </c>
      <c r="K16" s="58">
        <v>10</v>
      </c>
      <c r="L16" s="57">
        <v>425014</v>
      </c>
      <c r="M16" s="57">
        <v>636580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9PBPPY843VJXiPV89pWFmcjxhOwAgKumn9iAuehwPEoxU3wVOWCXal/hMkVq6w/90/G40owUDA+7DCq3suti5g==" saltValue="rXINuYxEiHaa521BpXRau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132</v>
      </c>
      <c r="B2" s="8">
        <f>M14</f>
        <v>1</v>
      </c>
      <c r="C2" s="8" t="str">
        <f>E16</f>
        <v>TORUŃSKI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7721530</v>
      </c>
      <c r="B16" s="55" t="s">
        <v>203</v>
      </c>
      <c r="C16" s="56" t="s">
        <v>204</v>
      </c>
      <c r="D16" s="57" t="s">
        <v>14</v>
      </c>
      <c r="E16" s="57" t="s">
        <v>170</v>
      </c>
      <c r="F16" s="57" t="s">
        <v>205</v>
      </c>
      <c r="G16" s="57" t="s">
        <v>206</v>
      </c>
      <c r="H16" s="57" t="s">
        <v>205</v>
      </c>
      <c r="I16" s="57" t="s">
        <v>182</v>
      </c>
      <c r="J16" s="57" t="s">
        <v>183</v>
      </c>
      <c r="K16" s="58">
        <v>1</v>
      </c>
      <c r="L16" s="57">
        <v>495661</v>
      </c>
      <c r="M16" s="57">
        <v>564494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MnCEM9V2xydmlTkuTQgsNxZlHRnAo1JsrsQuALBX72VAUAbzd/g1pF/2qS/zR/Kh1cdEVXw71MKfUK2ovGTybg==" saltValue="u3RPuauJBwsouiPFv7W4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41"/>
  <sheetViews>
    <sheetView topLeftCell="A13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131</v>
      </c>
      <c r="B2" s="8">
        <f>M14</f>
        <v>26</v>
      </c>
      <c r="C2" s="8" t="str">
        <f>E16</f>
        <v>TORUŃSKI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26</v>
      </c>
      <c r="N14" s="42">
        <f>SUM(N16:N400)</f>
        <v>26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680002</v>
      </c>
      <c r="B16" s="55" t="s">
        <v>184</v>
      </c>
      <c r="C16" s="56" t="s">
        <v>185</v>
      </c>
      <c r="D16" s="57" t="s">
        <v>14</v>
      </c>
      <c r="E16" s="57" t="s">
        <v>170</v>
      </c>
      <c r="F16" s="57" t="s">
        <v>181</v>
      </c>
      <c r="G16" s="57" t="s">
        <v>186</v>
      </c>
      <c r="H16" s="57" t="s">
        <v>181</v>
      </c>
      <c r="I16" s="57" t="s">
        <v>42</v>
      </c>
      <c r="J16" s="57" t="s">
        <v>43</v>
      </c>
      <c r="K16" s="58">
        <v>1</v>
      </c>
      <c r="L16" s="57">
        <v>465271</v>
      </c>
      <c r="M16" s="57">
        <v>586061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791440</v>
      </c>
      <c r="B17" s="55" t="s">
        <v>587</v>
      </c>
      <c r="C17" s="56" t="s">
        <v>588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589</v>
      </c>
      <c r="J17" s="57" t="s">
        <v>590</v>
      </c>
      <c r="K17" s="58">
        <v>66</v>
      </c>
      <c r="L17" s="57">
        <v>472297</v>
      </c>
      <c r="M17" s="57">
        <v>572348</v>
      </c>
      <c r="N17" s="57">
        <v>1</v>
      </c>
      <c r="O17" s="59"/>
      <c r="P17" s="59"/>
      <c r="Q17" s="59"/>
      <c r="R17" s="32">
        <f t="shared" ref="R17:R41" si="1">ROUND(Q17*0.23,2)</f>
        <v>0</v>
      </c>
      <c r="S17" s="44">
        <f t="shared" ref="S17:S41" si="2">ROUND(Q17,2)+R17</f>
        <v>0</v>
      </c>
      <c r="T17" s="59"/>
      <c r="U17" s="59"/>
      <c r="V17" s="32">
        <f t="shared" ref="V17:V41" si="3">ROUND(U17*0.23,2)</f>
        <v>0</v>
      </c>
      <c r="W17" s="44">
        <f t="shared" ref="W17:W41" si="4">ROUND(U17,2)+V17</f>
        <v>0</v>
      </c>
    </row>
    <row r="18" spans="1:23" x14ac:dyDescent="0.25">
      <c r="A18" s="55">
        <v>800425</v>
      </c>
      <c r="B18" s="55" t="s">
        <v>595</v>
      </c>
      <c r="C18" s="56" t="s">
        <v>596</v>
      </c>
      <c r="D18" s="57" t="s">
        <v>14</v>
      </c>
      <c r="E18" s="57" t="s">
        <v>580</v>
      </c>
      <c r="F18" s="57" t="s">
        <v>580</v>
      </c>
      <c r="G18" s="57" t="s">
        <v>581</v>
      </c>
      <c r="H18" s="57" t="s">
        <v>580</v>
      </c>
      <c r="I18" s="57" t="s">
        <v>597</v>
      </c>
      <c r="J18" s="57" t="s">
        <v>598</v>
      </c>
      <c r="K18" s="58">
        <v>11</v>
      </c>
      <c r="L18" s="57">
        <v>477425</v>
      </c>
      <c r="M18" s="57">
        <v>573966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808066</v>
      </c>
      <c r="B19" s="55" t="s">
        <v>601</v>
      </c>
      <c r="C19" s="56" t="s">
        <v>602</v>
      </c>
      <c r="D19" s="57" t="s">
        <v>14</v>
      </c>
      <c r="E19" s="57" t="s">
        <v>580</v>
      </c>
      <c r="F19" s="57" t="s">
        <v>580</v>
      </c>
      <c r="G19" s="57" t="s">
        <v>581</v>
      </c>
      <c r="H19" s="57" t="s">
        <v>580</v>
      </c>
      <c r="I19" s="57" t="s">
        <v>599</v>
      </c>
      <c r="J19" s="57" t="s">
        <v>600</v>
      </c>
      <c r="K19" s="58">
        <v>70</v>
      </c>
      <c r="L19" s="57">
        <v>473004</v>
      </c>
      <c r="M19" s="57">
        <v>572909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800677</v>
      </c>
      <c r="B20" s="55" t="s">
        <v>605</v>
      </c>
      <c r="C20" s="56" t="s">
        <v>606</v>
      </c>
      <c r="D20" s="57" t="s">
        <v>14</v>
      </c>
      <c r="E20" s="57" t="s">
        <v>580</v>
      </c>
      <c r="F20" s="57" t="s">
        <v>580</v>
      </c>
      <c r="G20" s="57" t="s">
        <v>581</v>
      </c>
      <c r="H20" s="57" t="s">
        <v>580</v>
      </c>
      <c r="I20" s="57" t="s">
        <v>607</v>
      </c>
      <c r="J20" s="57" t="s">
        <v>608</v>
      </c>
      <c r="K20" s="58">
        <v>24</v>
      </c>
      <c r="L20" s="57">
        <v>473582</v>
      </c>
      <c r="M20" s="57">
        <v>572821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800906</v>
      </c>
      <c r="B21" s="55" t="s">
        <v>616</v>
      </c>
      <c r="C21" s="56" t="s">
        <v>617</v>
      </c>
      <c r="D21" s="57" t="s">
        <v>14</v>
      </c>
      <c r="E21" s="57" t="s">
        <v>580</v>
      </c>
      <c r="F21" s="57" t="s">
        <v>580</v>
      </c>
      <c r="G21" s="57" t="s">
        <v>581</v>
      </c>
      <c r="H21" s="57" t="s">
        <v>580</v>
      </c>
      <c r="I21" s="57" t="s">
        <v>611</v>
      </c>
      <c r="J21" s="57" t="s">
        <v>612</v>
      </c>
      <c r="K21" s="58" t="s">
        <v>618</v>
      </c>
      <c r="L21" s="57">
        <v>478515</v>
      </c>
      <c r="M21" s="57">
        <v>573711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790480</v>
      </c>
      <c r="B22" s="55" t="s">
        <v>622</v>
      </c>
      <c r="C22" s="56" t="s">
        <v>623</v>
      </c>
      <c r="D22" s="57" t="s">
        <v>14</v>
      </c>
      <c r="E22" s="57" t="s">
        <v>580</v>
      </c>
      <c r="F22" s="57" t="s">
        <v>580</v>
      </c>
      <c r="G22" s="57" t="s">
        <v>581</v>
      </c>
      <c r="H22" s="57" t="s">
        <v>580</v>
      </c>
      <c r="I22" s="57" t="s">
        <v>624</v>
      </c>
      <c r="J22" s="57" t="s">
        <v>625</v>
      </c>
      <c r="K22" s="58">
        <v>36</v>
      </c>
      <c r="L22" s="57">
        <v>470852</v>
      </c>
      <c r="M22" s="57">
        <v>572517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801654</v>
      </c>
      <c r="B23" s="55" t="s">
        <v>628</v>
      </c>
      <c r="C23" s="56" t="s">
        <v>629</v>
      </c>
      <c r="D23" s="57" t="s">
        <v>14</v>
      </c>
      <c r="E23" s="57" t="s">
        <v>580</v>
      </c>
      <c r="F23" s="57" t="s">
        <v>580</v>
      </c>
      <c r="G23" s="57" t="s">
        <v>581</v>
      </c>
      <c r="H23" s="57" t="s">
        <v>580</v>
      </c>
      <c r="I23" s="57" t="s">
        <v>630</v>
      </c>
      <c r="J23" s="57" t="s">
        <v>631</v>
      </c>
      <c r="K23" s="58">
        <v>4</v>
      </c>
      <c r="L23" s="57">
        <v>473926</v>
      </c>
      <c r="M23" s="57">
        <v>572096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792690</v>
      </c>
      <c r="B24" s="55" t="s">
        <v>632</v>
      </c>
      <c r="C24" s="56" t="s">
        <v>633</v>
      </c>
      <c r="D24" s="57" t="s">
        <v>14</v>
      </c>
      <c r="E24" s="57" t="s">
        <v>580</v>
      </c>
      <c r="F24" s="57" t="s">
        <v>580</v>
      </c>
      <c r="G24" s="57" t="s">
        <v>581</v>
      </c>
      <c r="H24" s="57" t="s">
        <v>580</v>
      </c>
      <c r="I24" s="57" t="s">
        <v>634</v>
      </c>
      <c r="J24" s="57" t="s">
        <v>635</v>
      </c>
      <c r="K24" s="58">
        <v>8</v>
      </c>
      <c r="L24" s="57">
        <v>473926</v>
      </c>
      <c r="M24" s="57">
        <v>571969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795968</v>
      </c>
      <c r="B25" s="55" t="s">
        <v>636</v>
      </c>
      <c r="C25" s="56" t="s">
        <v>637</v>
      </c>
      <c r="D25" s="57" t="s">
        <v>14</v>
      </c>
      <c r="E25" s="57" t="s">
        <v>580</v>
      </c>
      <c r="F25" s="57" t="s">
        <v>580</v>
      </c>
      <c r="G25" s="57" t="s">
        <v>581</v>
      </c>
      <c r="H25" s="57" t="s">
        <v>580</v>
      </c>
      <c r="I25" s="57" t="s">
        <v>638</v>
      </c>
      <c r="J25" s="57" t="s">
        <v>639</v>
      </c>
      <c r="K25" s="58" t="s">
        <v>640</v>
      </c>
      <c r="L25" s="57">
        <v>477962</v>
      </c>
      <c r="M25" s="57">
        <v>573234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791358</v>
      </c>
      <c r="B26" s="55" t="s">
        <v>641</v>
      </c>
      <c r="C26" s="56" t="s">
        <v>642</v>
      </c>
      <c r="D26" s="57" t="s">
        <v>14</v>
      </c>
      <c r="E26" s="57" t="s">
        <v>580</v>
      </c>
      <c r="F26" s="57" t="s">
        <v>580</v>
      </c>
      <c r="G26" s="57" t="s">
        <v>581</v>
      </c>
      <c r="H26" s="57" t="s">
        <v>580</v>
      </c>
      <c r="I26" s="57" t="s">
        <v>290</v>
      </c>
      <c r="J26" s="57" t="s">
        <v>291</v>
      </c>
      <c r="K26" s="58" t="s">
        <v>643</v>
      </c>
      <c r="L26" s="57">
        <v>472295</v>
      </c>
      <c r="M26" s="57">
        <v>571789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802374</v>
      </c>
      <c r="B27" s="55" t="s">
        <v>644</v>
      </c>
      <c r="C27" s="56" t="s">
        <v>645</v>
      </c>
      <c r="D27" s="57" t="s">
        <v>14</v>
      </c>
      <c r="E27" s="57" t="s">
        <v>580</v>
      </c>
      <c r="F27" s="57" t="s">
        <v>580</v>
      </c>
      <c r="G27" s="57" t="s">
        <v>581</v>
      </c>
      <c r="H27" s="57" t="s">
        <v>580</v>
      </c>
      <c r="I27" s="57" t="s">
        <v>646</v>
      </c>
      <c r="J27" s="57" t="s">
        <v>647</v>
      </c>
      <c r="K27" s="58">
        <v>8</v>
      </c>
      <c r="L27" s="57">
        <v>480215</v>
      </c>
      <c r="M27" s="57">
        <v>574458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802757</v>
      </c>
      <c r="B28" s="55" t="s">
        <v>649</v>
      </c>
      <c r="C28" s="56" t="s">
        <v>650</v>
      </c>
      <c r="D28" s="57" t="s">
        <v>14</v>
      </c>
      <c r="E28" s="57" t="s">
        <v>580</v>
      </c>
      <c r="F28" s="57" t="s">
        <v>580</v>
      </c>
      <c r="G28" s="57" t="s">
        <v>581</v>
      </c>
      <c r="H28" s="57" t="s">
        <v>580</v>
      </c>
      <c r="I28" s="57" t="s">
        <v>651</v>
      </c>
      <c r="J28" s="57" t="s">
        <v>652</v>
      </c>
      <c r="K28" s="58">
        <v>13</v>
      </c>
      <c r="L28" s="57">
        <v>474141</v>
      </c>
      <c r="M28" s="57">
        <v>573398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803113</v>
      </c>
      <c r="B29" s="55" t="s">
        <v>657</v>
      </c>
      <c r="C29" s="56" t="s">
        <v>658</v>
      </c>
      <c r="D29" s="57" t="s">
        <v>14</v>
      </c>
      <c r="E29" s="57" t="s">
        <v>580</v>
      </c>
      <c r="F29" s="57" t="s">
        <v>580</v>
      </c>
      <c r="G29" s="57" t="s">
        <v>581</v>
      </c>
      <c r="H29" s="57" t="s">
        <v>580</v>
      </c>
      <c r="I29" s="57" t="s">
        <v>659</v>
      </c>
      <c r="J29" s="57" t="s">
        <v>660</v>
      </c>
      <c r="K29" s="58" t="s">
        <v>661</v>
      </c>
      <c r="L29" s="57">
        <v>473622</v>
      </c>
      <c r="M29" s="57">
        <v>572759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  <row r="30" spans="1:23" x14ac:dyDescent="0.25">
      <c r="A30" s="55">
        <v>803158</v>
      </c>
      <c r="B30" s="55" t="s">
        <v>662</v>
      </c>
      <c r="C30" s="56" t="s">
        <v>663</v>
      </c>
      <c r="D30" s="57" t="s">
        <v>14</v>
      </c>
      <c r="E30" s="57" t="s">
        <v>580</v>
      </c>
      <c r="F30" s="57" t="s">
        <v>580</v>
      </c>
      <c r="G30" s="57" t="s">
        <v>581</v>
      </c>
      <c r="H30" s="57" t="s">
        <v>580</v>
      </c>
      <c r="I30" s="57" t="s">
        <v>664</v>
      </c>
      <c r="J30" s="57" t="s">
        <v>665</v>
      </c>
      <c r="K30" s="58">
        <v>13</v>
      </c>
      <c r="L30" s="57">
        <v>472743</v>
      </c>
      <c r="M30" s="57">
        <v>572501</v>
      </c>
      <c r="N30" s="57">
        <v>1</v>
      </c>
      <c r="O30" s="59"/>
      <c r="P30" s="59"/>
      <c r="Q30" s="59"/>
      <c r="R30" s="32">
        <f t="shared" si="1"/>
        <v>0</v>
      </c>
      <c r="S30" s="44">
        <f t="shared" si="2"/>
        <v>0</v>
      </c>
      <c r="T30" s="59"/>
      <c r="U30" s="59"/>
      <c r="V30" s="32">
        <f t="shared" si="3"/>
        <v>0</v>
      </c>
      <c r="W30" s="44">
        <f t="shared" si="4"/>
        <v>0</v>
      </c>
    </row>
    <row r="31" spans="1:23" x14ac:dyDescent="0.25">
      <c r="A31" s="55">
        <v>790050</v>
      </c>
      <c r="B31" s="55" t="s">
        <v>666</v>
      </c>
      <c r="C31" s="56" t="s">
        <v>667</v>
      </c>
      <c r="D31" s="57" t="s">
        <v>14</v>
      </c>
      <c r="E31" s="57" t="s">
        <v>580</v>
      </c>
      <c r="F31" s="57" t="s">
        <v>580</v>
      </c>
      <c r="G31" s="57" t="s">
        <v>581</v>
      </c>
      <c r="H31" s="57" t="s">
        <v>580</v>
      </c>
      <c r="I31" s="57" t="s">
        <v>136</v>
      </c>
      <c r="J31" s="57" t="s">
        <v>137</v>
      </c>
      <c r="K31" s="58" t="s">
        <v>668</v>
      </c>
      <c r="L31" s="57">
        <v>473518</v>
      </c>
      <c r="M31" s="57">
        <v>573132</v>
      </c>
      <c r="N31" s="57">
        <v>1</v>
      </c>
      <c r="O31" s="59"/>
      <c r="P31" s="59"/>
      <c r="Q31" s="59"/>
      <c r="R31" s="32">
        <f t="shared" si="1"/>
        <v>0</v>
      </c>
      <c r="S31" s="44">
        <f t="shared" si="2"/>
        <v>0</v>
      </c>
      <c r="T31" s="59"/>
      <c r="U31" s="59"/>
      <c r="V31" s="32">
        <f t="shared" si="3"/>
        <v>0</v>
      </c>
      <c r="W31" s="44">
        <f t="shared" si="4"/>
        <v>0</v>
      </c>
    </row>
    <row r="32" spans="1:23" x14ac:dyDescent="0.25">
      <c r="A32" s="55">
        <v>798146</v>
      </c>
      <c r="B32" s="55" t="s">
        <v>673</v>
      </c>
      <c r="C32" s="56" t="s">
        <v>674</v>
      </c>
      <c r="D32" s="57" t="s">
        <v>14</v>
      </c>
      <c r="E32" s="57" t="s">
        <v>580</v>
      </c>
      <c r="F32" s="57" t="s">
        <v>580</v>
      </c>
      <c r="G32" s="57" t="s">
        <v>581</v>
      </c>
      <c r="H32" s="57" t="s">
        <v>580</v>
      </c>
      <c r="I32" s="57" t="s">
        <v>675</v>
      </c>
      <c r="J32" s="57" t="s">
        <v>676</v>
      </c>
      <c r="K32" s="58" t="s">
        <v>677</v>
      </c>
      <c r="L32" s="57">
        <v>472563</v>
      </c>
      <c r="M32" s="57">
        <v>569660</v>
      </c>
      <c r="N32" s="57">
        <v>1</v>
      </c>
      <c r="O32" s="59"/>
      <c r="P32" s="59"/>
      <c r="Q32" s="59"/>
      <c r="R32" s="32">
        <f t="shared" si="1"/>
        <v>0</v>
      </c>
      <c r="S32" s="44">
        <f t="shared" si="2"/>
        <v>0</v>
      </c>
      <c r="T32" s="59"/>
      <c r="U32" s="59"/>
      <c r="V32" s="32">
        <f t="shared" si="3"/>
        <v>0</v>
      </c>
      <c r="W32" s="44">
        <f t="shared" si="4"/>
        <v>0</v>
      </c>
    </row>
    <row r="33" spans="1:23" x14ac:dyDescent="0.25">
      <c r="A33" s="55">
        <v>804483</v>
      </c>
      <c r="B33" s="55" t="s">
        <v>680</v>
      </c>
      <c r="C33" s="56" t="s">
        <v>681</v>
      </c>
      <c r="D33" s="57" t="s">
        <v>14</v>
      </c>
      <c r="E33" s="57" t="s">
        <v>580</v>
      </c>
      <c r="F33" s="57" t="s">
        <v>580</v>
      </c>
      <c r="G33" s="57" t="s">
        <v>581</v>
      </c>
      <c r="H33" s="57" t="s">
        <v>580</v>
      </c>
      <c r="I33" s="57" t="s">
        <v>682</v>
      </c>
      <c r="J33" s="57" t="s">
        <v>683</v>
      </c>
      <c r="K33" s="58">
        <v>4</v>
      </c>
      <c r="L33" s="57">
        <v>473812</v>
      </c>
      <c r="M33" s="57">
        <v>571917</v>
      </c>
      <c r="N33" s="57">
        <v>1</v>
      </c>
      <c r="O33" s="59"/>
      <c r="P33" s="59"/>
      <c r="Q33" s="59"/>
      <c r="R33" s="32">
        <f t="shared" si="1"/>
        <v>0</v>
      </c>
      <c r="S33" s="44">
        <f t="shared" si="2"/>
        <v>0</v>
      </c>
      <c r="T33" s="59"/>
      <c r="U33" s="59"/>
      <c r="V33" s="32">
        <f t="shared" si="3"/>
        <v>0</v>
      </c>
      <c r="W33" s="44">
        <f t="shared" si="4"/>
        <v>0</v>
      </c>
    </row>
    <row r="34" spans="1:23" x14ac:dyDescent="0.25">
      <c r="A34" s="55">
        <v>9450267</v>
      </c>
      <c r="B34" s="55" t="s">
        <v>684</v>
      </c>
      <c r="C34" s="56" t="s">
        <v>685</v>
      </c>
      <c r="D34" s="57" t="s">
        <v>14</v>
      </c>
      <c r="E34" s="57" t="s">
        <v>580</v>
      </c>
      <c r="F34" s="57" t="s">
        <v>580</v>
      </c>
      <c r="G34" s="57" t="s">
        <v>581</v>
      </c>
      <c r="H34" s="57" t="s">
        <v>580</v>
      </c>
      <c r="I34" s="57" t="s">
        <v>686</v>
      </c>
      <c r="J34" s="57" t="s">
        <v>687</v>
      </c>
      <c r="K34" s="58" t="s">
        <v>688</v>
      </c>
      <c r="L34" s="57">
        <v>476146</v>
      </c>
      <c r="M34" s="57">
        <v>571202</v>
      </c>
      <c r="N34" s="57">
        <v>1</v>
      </c>
      <c r="O34" s="59"/>
      <c r="P34" s="59"/>
      <c r="Q34" s="59"/>
      <c r="R34" s="32">
        <f t="shared" si="1"/>
        <v>0</v>
      </c>
      <c r="S34" s="44">
        <f t="shared" si="2"/>
        <v>0</v>
      </c>
      <c r="T34" s="59"/>
      <c r="U34" s="59"/>
      <c r="V34" s="32">
        <f t="shared" si="3"/>
        <v>0</v>
      </c>
      <c r="W34" s="44">
        <f t="shared" si="4"/>
        <v>0</v>
      </c>
    </row>
    <row r="35" spans="1:23" x14ac:dyDescent="0.25">
      <c r="A35" s="55">
        <v>804965</v>
      </c>
      <c r="B35" s="55" t="s">
        <v>689</v>
      </c>
      <c r="C35" s="56" t="s">
        <v>690</v>
      </c>
      <c r="D35" s="57" t="s">
        <v>14</v>
      </c>
      <c r="E35" s="57" t="s">
        <v>580</v>
      </c>
      <c r="F35" s="57" t="s">
        <v>580</v>
      </c>
      <c r="G35" s="57" t="s">
        <v>581</v>
      </c>
      <c r="H35" s="57" t="s">
        <v>580</v>
      </c>
      <c r="I35" s="57" t="s">
        <v>691</v>
      </c>
      <c r="J35" s="57" t="s">
        <v>692</v>
      </c>
      <c r="K35" s="58">
        <v>57</v>
      </c>
      <c r="L35" s="57">
        <v>472044</v>
      </c>
      <c r="M35" s="57">
        <v>571569</v>
      </c>
      <c r="N35" s="57">
        <v>1</v>
      </c>
      <c r="O35" s="59"/>
      <c r="P35" s="59"/>
      <c r="Q35" s="59"/>
      <c r="R35" s="32">
        <f t="shared" si="1"/>
        <v>0</v>
      </c>
      <c r="S35" s="44">
        <f t="shared" si="2"/>
        <v>0</v>
      </c>
      <c r="T35" s="59"/>
      <c r="U35" s="59"/>
      <c r="V35" s="32">
        <f t="shared" si="3"/>
        <v>0</v>
      </c>
      <c r="W35" s="44">
        <f t="shared" si="4"/>
        <v>0</v>
      </c>
    </row>
    <row r="36" spans="1:23" x14ac:dyDescent="0.25">
      <c r="A36" s="55">
        <v>805188</v>
      </c>
      <c r="B36" s="55" t="s">
        <v>698</v>
      </c>
      <c r="C36" s="56" t="s">
        <v>699</v>
      </c>
      <c r="D36" s="57" t="s">
        <v>14</v>
      </c>
      <c r="E36" s="57" t="s">
        <v>580</v>
      </c>
      <c r="F36" s="57" t="s">
        <v>580</v>
      </c>
      <c r="G36" s="57" t="s">
        <v>581</v>
      </c>
      <c r="H36" s="57" t="s">
        <v>580</v>
      </c>
      <c r="I36" s="57" t="s">
        <v>696</v>
      </c>
      <c r="J36" s="57" t="s">
        <v>697</v>
      </c>
      <c r="K36" s="58">
        <v>36</v>
      </c>
      <c r="L36" s="57">
        <v>471870</v>
      </c>
      <c r="M36" s="57">
        <v>572395</v>
      </c>
      <c r="N36" s="57">
        <v>1</v>
      </c>
      <c r="O36" s="59"/>
      <c r="P36" s="59"/>
      <c r="Q36" s="59"/>
      <c r="R36" s="32">
        <f t="shared" si="1"/>
        <v>0</v>
      </c>
      <c r="S36" s="44">
        <f t="shared" si="2"/>
        <v>0</v>
      </c>
      <c r="T36" s="59"/>
      <c r="U36" s="59"/>
      <c r="V36" s="32">
        <f t="shared" si="3"/>
        <v>0</v>
      </c>
      <c r="W36" s="44">
        <f t="shared" si="4"/>
        <v>0</v>
      </c>
    </row>
    <row r="37" spans="1:23" x14ac:dyDescent="0.25">
      <c r="A37" s="55">
        <v>786798</v>
      </c>
      <c r="B37" s="55" t="s">
        <v>710</v>
      </c>
      <c r="C37" s="56" t="s">
        <v>711</v>
      </c>
      <c r="D37" s="57" t="s">
        <v>14</v>
      </c>
      <c r="E37" s="57" t="s">
        <v>580</v>
      </c>
      <c r="F37" s="57" t="s">
        <v>580</v>
      </c>
      <c r="G37" s="57" t="s">
        <v>581</v>
      </c>
      <c r="H37" s="57" t="s">
        <v>580</v>
      </c>
      <c r="I37" s="57" t="s">
        <v>712</v>
      </c>
      <c r="J37" s="57" t="s">
        <v>713</v>
      </c>
      <c r="K37" s="58">
        <v>1</v>
      </c>
      <c r="L37" s="57">
        <v>472683</v>
      </c>
      <c r="M37" s="57">
        <v>575202</v>
      </c>
      <c r="N37" s="57">
        <v>1</v>
      </c>
      <c r="O37" s="59"/>
      <c r="P37" s="59"/>
      <c r="Q37" s="59"/>
      <c r="R37" s="32">
        <f t="shared" si="1"/>
        <v>0</v>
      </c>
      <c r="S37" s="44">
        <f t="shared" si="2"/>
        <v>0</v>
      </c>
      <c r="T37" s="59"/>
      <c r="U37" s="59"/>
      <c r="V37" s="32">
        <f t="shared" si="3"/>
        <v>0</v>
      </c>
      <c r="W37" s="44">
        <f t="shared" si="4"/>
        <v>0</v>
      </c>
    </row>
    <row r="38" spans="1:23" x14ac:dyDescent="0.25">
      <c r="A38" s="55">
        <v>792557</v>
      </c>
      <c r="B38" s="55" t="s">
        <v>714</v>
      </c>
      <c r="C38" s="56" t="s">
        <v>715</v>
      </c>
      <c r="D38" s="57" t="s">
        <v>14</v>
      </c>
      <c r="E38" s="57" t="s">
        <v>580</v>
      </c>
      <c r="F38" s="57" t="s">
        <v>580</v>
      </c>
      <c r="G38" s="57" t="s">
        <v>581</v>
      </c>
      <c r="H38" s="57" t="s">
        <v>580</v>
      </c>
      <c r="I38" s="57" t="s">
        <v>716</v>
      </c>
      <c r="J38" s="57" t="s">
        <v>717</v>
      </c>
      <c r="K38" s="58">
        <v>43</v>
      </c>
      <c r="L38" s="57">
        <v>473534</v>
      </c>
      <c r="M38" s="57">
        <v>571716</v>
      </c>
      <c r="N38" s="57">
        <v>1</v>
      </c>
      <c r="O38" s="59"/>
      <c r="P38" s="59"/>
      <c r="Q38" s="59"/>
      <c r="R38" s="32">
        <f t="shared" si="1"/>
        <v>0</v>
      </c>
      <c r="S38" s="44">
        <f t="shared" si="2"/>
        <v>0</v>
      </c>
      <c r="T38" s="59"/>
      <c r="U38" s="59"/>
      <c r="V38" s="32">
        <f t="shared" si="3"/>
        <v>0</v>
      </c>
      <c r="W38" s="44">
        <f t="shared" si="4"/>
        <v>0</v>
      </c>
    </row>
    <row r="39" spans="1:23" x14ac:dyDescent="0.25">
      <c r="A39" s="55">
        <v>806206</v>
      </c>
      <c r="B39" s="55" t="s">
        <v>718</v>
      </c>
      <c r="C39" s="56" t="s">
        <v>719</v>
      </c>
      <c r="D39" s="57" t="s">
        <v>14</v>
      </c>
      <c r="E39" s="57" t="s">
        <v>580</v>
      </c>
      <c r="F39" s="57" t="s">
        <v>580</v>
      </c>
      <c r="G39" s="57" t="s">
        <v>581</v>
      </c>
      <c r="H39" s="57" t="s">
        <v>580</v>
      </c>
      <c r="I39" s="57" t="s">
        <v>720</v>
      </c>
      <c r="J39" s="57" t="s">
        <v>721</v>
      </c>
      <c r="K39" s="58">
        <v>19</v>
      </c>
      <c r="L39" s="57">
        <v>478647</v>
      </c>
      <c r="M39" s="57">
        <v>572470</v>
      </c>
      <c r="N39" s="57">
        <v>1</v>
      </c>
      <c r="O39" s="59"/>
      <c r="P39" s="59"/>
      <c r="Q39" s="59"/>
      <c r="R39" s="32">
        <f t="shared" si="1"/>
        <v>0</v>
      </c>
      <c r="S39" s="44">
        <f t="shared" si="2"/>
        <v>0</v>
      </c>
      <c r="T39" s="59"/>
      <c r="U39" s="59"/>
      <c r="V39" s="32">
        <f t="shared" si="3"/>
        <v>0</v>
      </c>
      <c r="W39" s="44">
        <f t="shared" si="4"/>
        <v>0</v>
      </c>
    </row>
    <row r="40" spans="1:23" x14ac:dyDescent="0.25">
      <c r="A40" s="55">
        <v>791903</v>
      </c>
      <c r="B40" s="55" t="s">
        <v>723</v>
      </c>
      <c r="C40" s="56" t="s">
        <v>724</v>
      </c>
      <c r="D40" s="57" t="s">
        <v>14</v>
      </c>
      <c r="E40" s="57" t="s">
        <v>580</v>
      </c>
      <c r="F40" s="57" t="s">
        <v>580</v>
      </c>
      <c r="G40" s="57" t="s">
        <v>581</v>
      </c>
      <c r="H40" s="57" t="s">
        <v>580</v>
      </c>
      <c r="I40" s="57" t="s">
        <v>104</v>
      </c>
      <c r="J40" s="57" t="s">
        <v>105</v>
      </c>
      <c r="K40" s="58" t="s">
        <v>725</v>
      </c>
      <c r="L40" s="57">
        <v>474253</v>
      </c>
      <c r="M40" s="57">
        <v>572766</v>
      </c>
      <c r="N40" s="57">
        <v>1</v>
      </c>
      <c r="O40" s="59"/>
      <c r="P40" s="59"/>
      <c r="Q40" s="59"/>
      <c r="R40" s="32">
        <f t="shared" si="1"/>
        <v>0</v>
      </c>
      <c r="S40" s="44">
        <f t="shared" si="2"/>
        <v>0</v>
      </c>
      <c r="T40" s="59"/>
      <c r="U40" s="59"/>
      <c r="V40" s="32">
        <f t="shared" si="3"/>
        <v>0</v>
      </c>
      <c r="W40" s="44">
        <f t="shared" si="4"/>
        <v>0</v>
      </c>
    </row>
    <row r="41" spans="1:23" x14ac:dyDescent="0.25">
      <c r="A41" s="55">
        <v>788159</v>
      </c>
      <c r="B41" s="55" t="s">
        <v>736</v>
      </c>
      <c r="C41" s="56" t="s">
        <v>737</v>
      </c>
      <c r="D41" s="57" t="s">
        <v>14</v>
      </c>
      <c r="E41" s="57" t="s">
        <v>580</v>
      </c>
      <c r="F41" s="57" t="s">
        <v>580</v>
      </c>
      <c r="G41" s="57" t="s">
        <v>581</v>
      </c>
      <c r="H41" s="57" t="s">
        <v>580</v>
      </c>
      <c r="I41" s="57" t="s">
        <v>545</v>
      </c>
      <c r="J41" s="57" t="s">
        <v>546</v>
      </c>
      <c r="K41" s="58">
        <v>49</v>
      </c>
      <c r="L41" s="57">
        <v>472911</v>
      </c>
      <c r="M41" s="57">
        <v>573764</v>
      </c>
      <c r="N41" s="57">
        <v>1</v>
      </c>
      <c r="O41" s="59"/>
      <c r="P41" s="59"/>
      <c r="Q41" s="59"/>
      <c r="R41" s="32">
        <f t="shared" si="1"/>
        <v>0</v>
      </c>
      <c r="S41" s="44">
        <f t="shared" si="2"/>
        <v>0</v>
      </c>
      <c r="T41" s="59"/>
      <c r="U41" s="59"/>
      <c r="V41" s="32">
        <f t="shared" si="3"/>
        <v>0</v>
      </c>
      <c r="W41" s="44">
        <f t="shared" si="4"/>
        <v>0</v>
      </c>
    </row>
  </sheetData>
  <sheetProtection algorithmName="SHA-512" hashValue="hUFly+yfA2lev2gldHHdPJZURZd7fN77I+gpjIInQCKJNVD8OOmshlsPFRP/pRdbe+KyXkgXoxjPtBIlZipokw==" saltValue="Q29wSlBXV0P39efg6EB/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40" workbookViewId="0">
      <selection activeCell="A2" sqref="A2"/>
    </sheetView>
  </sheetViews>
  <sheetFormatPr defaultRowHeight="15" x14ac:dyDescent="0.25"/>
  <cols>
    <col min="2" max="2" width="12.85546875" bestFit="1" customWidth="1"/>
    <col min="3" max="3" width="17.140625" customWidth="1"/>
    <col min="4" max="4" width="15.28515625" bestFit="1" customWidth="1"/>
    <col min="5" max="5" width="14" bestFit="1" customWidth="1"/>
    <col min="6" max="6" width="23.42578125" bestFit="1" customWidth="1"/>
  </cols>
  <sheetData>
    <row r="1" spans="1:6" x14ac:dyDescent="0.25">
      <c r="D1">
        <f>SUBTOTAL(9,D3:D58)</f>
        <v>267</v>
      </c>
    </row>
    <row r="2" spans="1:6" x14ac:dyDescent="0.25">
      <c r="A2" t="s">
        <v>1063</v>
      </c>
      <c r="B2" t="s">
        <v>1064</v>
      </c>
      <c r="C2" t="s">
        <v>1065</v>
      </c>
      <c r="D2" t="s">
        <v>1066</v>
      </c>
      <c r="E2" t="s">
        <v>1067</v>
      </c>
      <c r="F2" t="s">
        <v>1068</v>
      </c>
    </row>
    <row r="3" spans="1:6" x14ac:dyDescent="0.25">
      <c r="A3">
        <v>92</v>
      </c>
      <c r="B3">
        <v>92</v>
      </c>
      <c r="C3" t="s">
        <v>1069</v>
      </c>
      <c r="D3">
        <v>2</v>
      </c>
      <c r="E3" t="s">
        <v>14</v>
      </c>
      <c r="F3" t="s">
        <v>194</v>
      </c>
    </row>
    <row r="4" spans="1:6" x14ac:dyDescent="0.25">
      <c r="A4">
        <v>93</v>
      </c>
      <c r="B4">
        <v>93</v>
      </c>
      <c r="C4" t="s">
        <v>1069</v>
      </c>
      <c r="D4">
        <v>1</v>
      </c>
      <c r="E4" t="s">
        <v>14</v>
      </c>
      <c r="F4" t="s">
        <v>194</v>
      </c>
    </row>
    <row r="5" spans="1:6" x14ac:dyDescent="0.25">
      <c r="A5">
        <v>94</v>
      </c>
      <c r="B5">
        <v>94</v>
      </c>
      <c r="C5" t="s">
        <v>1069</v>
      </c>
      <c r="D5">
        <v>1</v>
      </c>
      <c r="E5" t="s">
        <v>14</v>
      </c>
      <c r="F5" t="s">
        <v>165</v>
      </c>
    </row>
    <row r="6" spans="1:6" x14ac:dyDescent="0.25">
      <c r="A6">
        <v>95</v>
      </c>
      <c r="B6">
        <v>95</v>
      </c>
      <c r="C6" t="s">
        <v>1069</v>
      </c>
      <c r="D6">
        <v>1</v>
      </c>
      <c r="E6" t="s">
        <v>14</v>
      </c>
      <c r="F6" t="s">
        <v>165</v>
      </c>
    </row>
    <row r="7" spans="1:6" x14ac:dyDescent="0.25">
      <c r="A7">
        <v>96</v>
      </c>
      <c r="B7">
        <v>96</v>
      </c>
      <c r="C7" t="s">
        <v>1069</v>
      </c>
      <c r="D7">
        <v>4</v>
      </c>
      <c r="E7" t="s">
        <v>14</v>
      </c>
      <c r="F7" t="s">
        <v>165</v>
      </c>
    </row>
    <row r="8" spans="1:6" x14ac:dyDescent="0.25">
      <c r="A8">
        <v>97</v>
      </c>
      <c r="B8">
        <v>97</v>
      </c>
      <c r="C8" t="s">
        <v>1069</v>
      </c>
      <c r="D8">
        <v>3</v>
      </c>
      <c r="E8" t="s">
        <v>14</v>
      </c>
      <c r="F8" t="s">
        <v>217</v>
      </c>
    </row>
    <row r="9" spans="1:6" x14ac:dyDescent="0.25">
      <c r="A9">
        <v>98</v>
      </c>
      <c r="B9">
        <v>98</v>
      </c>
      <c r="C9" t="s">
        <v>1069</v>
      </c>
      <c r="D9">
        <v>2</v>
      </c>
      <c r="E9" t="s">
        <v>14</v>
      </c>
      <c r="F9" t="s">
        <v>217</v>
      </c>
    </row>
    <row r="10" spans="1:6" x14ac:dyDescent="0.25">
      <c r="A10">
        <v>99</v>
      </c>
      <c r="B10">
        <v>99</v>
      </c>
      <c r="C10" t="s">
        <v>1069</v>
      </c>
      <c r="D10">
        <v>12</v>
      </c>
      <c r="E10" t="s">
        <v>14</v>
      </c>
      <c r="F10" t="s">
        <v>217</v>
      </c>
    </row>
    <row r="11" spans="1:6" x14ac:dyDescent="0.25">
      <c r="A11">
        <v>100</v>
      </c>
      <c r="B11">
        <v>100</v>
      </c>
      <c r="C11" t="s">
        <v>1069</v>
      </c>
      <c r="D11">
        <v>8</v>
      </c>
      <c r="E11" t="s">
        <v>14</v>
      </c>
      <c r="F11" t="s">
        <v>217</v>
      </c>
    </row>
    <row r="12" spans="1:6" x14ac:dyDescent="0.25">
      <c r="A12">
        <v>101</v>
      </c>
      <c r="B12">
        <v>101</v>
      </c>
      <c r="C12" t="s">
        <v>1069</v>
      </c>
      <c r="D12">
        <v>12</v>
      </c>
      <c r="E12" t="s">
        <v>14</v>
      </c>
      <c r="F12" t="s">
        <v>217</v>
      </c>
    </row>
    <row r="13" spans="1:6" x14ac:dyDescent="0.25">
      <c r="A13">
        <v>102</v>
      </c>
      <c r="B13">
        <v>102</v>
      </c>
      <c r="C13" t="s">
        <v>1069</v>
      </c>
      <c r="D13">
        <v>5</v>
      </c>
      <c r="E13" t="s">
        <v>14</v>
      </c>
      <c r="F13" t="s">
        <v>168</v>
      </c>
    </row>
    <row r="14" spans="1:6" x14ac:dyDescent="0.25">
      <c r="A14">
        <v>103</v>
      </c>
      <c r="B14">
        <v>103</v>
      </c>
      <c r="C14" t="s">
        <v>1069</v>
      </c>
      <c r="D14">
        <v>1</v>
      </c>
      <c r="E14" t="s">
        <v>14</v>
      </c>
      <c r="F14" t="s">
        <v>171</v>
      </c>
    </row>
    <row r="15" spans="1:6" x14ac:dyDescent="0.25">
      <c r="A15">
        <v>104</v>
      </c>
      <c r="B15">
        <v>104</v>
      </c>
      <c r="C15" t="s">
        <v>1069</v>
      </c>
      <c r="D15">
        <v>5</v>
      </c>
      <c r="E15" t="s">
        <v>14</v>
      </c>
      <c r="F15" t="s">
        <v>174</v>
      </c>
    </row>
    <row r="16" spans="1:6" x14ac:dyDescent="0.25">
      <c r="A16">
        <v>105</v>
      </c>
      <c r="B16">
        <v>105</v>
      </c>
      <c r="C16" t="s">
        <v>1069</v>
      </c>
      <c r="D16">
        <v>14</v>
      </c>
      <c r="E16" t="s">
        <v>14</v>
      </c>
      <c r="F16" t="s">
        <v>174</v>
      </c>
    </row>
    <row r="17" spans="1:6" x14ac:dyDescent="0.25">
      <c r="A17">
        <v>106</v>
      </c>
      <c r="B17">
        <v>106</v>
      </c>
      <c r="C17" t="s">
        <v>1069</v>
      </c>
      <c r="D17">
        <v>2</v>
      </c>
      <c r="E17" t="s">
        <v>14</v>
      </c>
      <c r="F17" t="s">
        <v>174</v>
      </c>
    </row>
    <row r="18" spans="1:6" x14ac:dyDescent="0.25">
      <c r="A18">
        <v>107</v>
      </c>
      <c r="B18">
        <v>107</v>
      </c>
      <c r="C18" t="s">
        <v>1069</v>
      </c>
      <c r="D18">
        <v>19</v>
      </c>
      <c r="E18" t="s">
        <v>14</v>
      </c>
      <c r="F18" t="s">
        <v>166</v>
      </c>
    </row>
    <row r="19" spans="1:6" x14ac:dyDescent="0.25">
      <c r="A19">
        <v>108</v>
      </c>
      <c r="B19">
        <v>108</v>
      </c>
      <c r="C19" t="s">
        <v>1069</v>
      </c>
      <c r="D19">
        <v>2</v>
      </c>
      <c r="E19" t="s">
        <v>14</v>
      </c>
      <c r="F19" t="s">
        <v>18</v>
      </c>
    </row>
    <row r="20" spans="1:6" x14ac:dyDescent="0.25">
      <c r="A20">
        <v>109</v>
      </c>
      <c r="B20">
        <v>109</v>
      </c>
      <c r="C20" t="s">
        <v>1069</v>
      </c>
      <c r="D20">
        <v>14</v>
      </c>
      <c r="E20" t="s">
        <v>14</v>
      </c>
      <c r="F20" t="s">
        <v>18</v>
      </c>
    </row>
    <row r="21" spans="1:6" x14ac:dyDescent="0.25">
      <c r="A21">
        <v>110</v>
      </c>
      <c r="B21">
        <v>110</v>
      </c>
      <c r="C21" t="s">
        <v>1069</v>
      </c>
      <c r="D21">
        <v>4</v>
      </c>
      <c r="E21" t="s">
        <v>14</v>
      </c>
      <c r="F21" t="s">
        <v>18</v>
      </c>
    </row>
    <row r="22" spans="1:6" x14ac:dyDescent="0.25">
      <c r="A22">
        <v>111</v>
      </c>
      <c r="B22">
        <v>111</v>
      </c>
      <c r="C22" t="s">
        <v>1069</v>
      </c>
      <c r="D22">
        <v>1</v>
      </c>
      <c r="E22" t="s">
        <v>14</v>
      </c>
      <c r="F22" t="s">
        <v>18</v>
      </c>
    </row>
    <row r="23" spans="1:6" x14ac:dyDescent="0.25">
      <c r="A23">
        <v>112</v>
      </c>
      <c r="B23">
        <v>112</v>
      </c>
      <c r="C23" t="s">
        <v>1069</v>
      </c>
      <c r="D23">
        <v>2</v>
      </c>
      <c r="E23" t="s">
        <v>14</v>
      </c>
      <c r="F23" t="s">
        <v>196</v>
      </c>
    </row>
    <row r="24" spans="1:6" x14ac:dyDescent="0.25">
      <c r="A24">
        <v>113</v>
      </c>
      <c r="B24">
        <v>113</v>
      </c>
      <c r="C24" t="s">
        <v>1069</v>
      </c>
      <c r="D24">
        <v>2</v>
      </c>
      <c r="E24" t="s">
        <v>14</v>
      </c>
      <c r="F24" t="s">
        <v>35</v>
      </c>
    </row>
    <row r="25" spans="1:6" x14ac:dyDescent="0.25">
      <c r="A25">
        <v>114</v>
      </c>
      <c r="B25">
        <v>114</v>
      </c>
      <c r="C25" t="s">
        <v>1069</v>
      </c>
      <c r="D25">
        <v>7</v>
      </c>
      <c r="E25" t="s">
        <v>14</v>
      </c>
      <c r="F25" t="s">
        <v>35</v>
      </c>
    </row>
    <row r="26" spans="1:6" x14ac:dyDescent="0.25">
      <c r="A26">
        <v>115</v>
      </c>
      <c r="B26">
        <v>115</v>
      </c>
      <c r="C26" t="s">
        <v>1069</v>
      </c>
      <c r="D26">
        <v>2</v>
      </c>
      <c r="E26" t="s">
        <v>14</v>
      </c>
      <c r="F26" t="s">
        <v>35</v>
      </c>
    </row>
    <row r="27" spans="1:6" x14ac:dyDescent="0.25">
      <c r="A27">
        <v>116</v>
      </c>
      <c r="B27">
        <v>116</v>
      </c>
      <c r="C27" t="s">
        <v>1069</v>
      </c>
      <c r="D27">
        <v>2</v>
      </c>
      <c r="E27" t="s">
        <v>14</v>
      </c>
      <c r="F27" t="s">
        <v>89</v>
      </c>
    </row>
    <row r="28" spans="1:6" x14ac:dyDescent="0.25">
      <c r="A28">
        <v>117</v>
      </c>
      <c r="B28">
        <v>117</v>
      </c>
      <c r="C28" t="s">
        <v>1069</v>
      </c>
      <c r="D28">
        <v>4</v>
      </c>
      <c r="E28" t="s">
        <v>14</v>
      </c>
      <c r="F28" t="s">
        <v>89</v>
      </c>
    </row>
    <row r="29" spans="1:6" x14ac:dyDescent="0.25">
      <c r="A29">
        <v>118</v>
      </c>
      <c r="B29">
        <v>118</v>
      </c>
      <c r="C29" t="s">
        <v>1069</v>
      </c>
      <c r="D29">
        <v>2</v>
      </c>
      <c r="E29" t="s">
        <v>14</v>
      </c>
      <c r="F29" t="s">
        <v>89</v>
      </c>
    </row>
    <row r="30" spans="1:6" x14ac:dyDescent="0.25">
      <c r="A30">
        <v>119</v>
      </c>
      <c r="B30">
        <v>119</v>
      </c>
      <c r="C30" t="s">
        <v>1069</v>
      </c>
      <c r="D30">
        <v>3</v>
      </c>
      <c r="E30" t="s">
        <v>14</v>
      </c>
      <c r="F30" t="s">
        <v>202</v>
      </c>
    </row>
    <row r="31" spans="1:6" x14ac:dyDescent="0.25">
      <c r="A31">
        <v>120</v>
      </c>
      <c r="B31">
        <v>120</v>
      </c>
      <c r="C31" t="s">
        <v>1069</v>
      </c>
      <c r="D31">
        <v>1</v>
      </c>
      <c r="E31" t="s">
        <v>14</v>
      </c>
      <c r="F31" t="s">
        <v>202</v>
      </c>
    </row>
    <row r="32" spans="1:6" x14ac:dyDescent="0.25">
      <c r="A32">
        <v>121</v>
      </c>
      <c r="B32">
        <v>121</v>
      </c>
      <c r="C32" t="s">
        <v>1069</v>
      </c>
      <c r="D32">
        <v>2</v>
      </c>
      <c r="E32" t="s">
        <v>14</v>
      </c>
      <c r="F32" t="s">
        <v>191</v>
      </c>
    </row>
    <row r="33" spans="1:6" x14ac:dyDescent="0.25">
      <c r="A33">
        <v>122</v>
      </c>
      <c r="B33">
        <v>122</v>
      </c>
      <c r="C33" t="s">
        <v>1069</v>
      </c>
      <c r="D33">
        <v>3</v>
      </c>
      <c r="E33" t="s">
        <v>14</v>
      </c>
      <c r="F33" t="s">
        <v>86</v>
      </c>
    </row>
    <row r="34" spans="1:6" x14ac:dyDescent="0.25">
      <c r="A34">
        <v>123</v>
      </c>
      <c r="B34">
        <v>123</v>
      </c>
      <c r="C34" t="s">
        <v>1069</v>
      </c>
      <c r="D34">
        <v>7</v>
      </c>
      <c r="E34" t="s">
        <v>14</v>
      </c>
      <c r="F34" t="s">
        <v>19</v>
      </c>
    </row>
    <row r="35" spans="1:6" x14ac:dyDescent="0.25">
      <c r="A35">
        <v>124</v>
      </c>
      <c r="B35">
        <v>124</v>
      </c>
      <c r="C35" t="s">
        <v>1069</v>
      </c>
      <c r="D35">
        <v>1</v>
      </c>
      <c r="E35" t="s">
        <v>14</v>
      </c>
      <c r="F35" t="s">
        <v>19</v>
      </c>
    </row>
    <row r="36" spans="1:6" x14ac:dyDescent="0.25">
      <c r="A36">
        <v>125</v>
      </c>
      <c r="B36">
        <v>125</v>
      </c>
      <c r="C36" t="s">
        <v>1069</v>
      </c>
      <c r="D36">
        <v>1</v>
      </c>
      <c r="E36" t="s">
        <v>14</v>
      </c>
      <c r="F36" t="s">
        <v>19</v>
      </c>
    </row>
    <row r="37" spans="1:6" x14ac:dyDescent="0.25">
      <c r="A37">
        <v>126</v>
      </c>
      <c r="B37">
        <v>125</v>
      </c>
      <c r="C37" t="s">
        <v>1069</v>
      </c>
      <c r="D37">
        <v>14</v>
      </c>
      <c r="E37" t="s">
        <v>14</v>
      </c>
      <c r="F37" t="s">
        <v>19</v>
      </c>
    </row>
    <row r="38" spans="1:6" x14ac:dyDescent="0.25">
      <c r="A38">
        <v>127</v>
      </c>
      <c r="B38">
        <v>127</v>
      </c>
      <c r="C38" t="s">
        <v>1069</v>
      </c>
      <c r="D38">
        <v>2</v>
      </c>
      <c r="E38" t="s">
        <v>14</v>
      </c>
      <c r="F38" t="s">
        <v>580</v>
      </c>
    </row>
    <row r="39" spans="1:6" x14ac:dyDescent="0.25">
      <c r="A39">
        <v>128</v>
      </c>
      <c r="B39">
        <v>128</v>
      </c>
      <c r="C39" t="s">
        <v>1069</v>
      </c>
      <c r="D39">
        <v>8</v>
      </c>
      <c r="E39" t="s">
        <v>14</v>
      </c>
      <c r="F39" t="s">
        <v>580</v>
      </c>
    </row>
    <row r="40" spans="1:6" x14ac:dyDescent="0.25">
      <c r="A40">
        <v>129</v>
      </c>
      <c r="B40">
        <v>129</v>
      </c>
      <c r="C40" t="s">
        <v>1069</v>
      </c>
      <c r="D40">
        <v>5</v>
      </c>
      <c r="E40" t="s">
        <v>14</v>
      </c>
      <c r="F40" t="s">
        <v>580</v>
      </c>
    </row>
    <row r="41" spans="1:6" x14ac:dyDescent="0.25">
      <c r="A41">
        <v>130</v>
      </c>
      <c r="B41">
        <v>130</v>
      </c>
      <c r="C41" t="s">
        <v>1069</v>
      </c>
      <c r="D41">
        <v>1</v>
      </c>
      <c r="E41" t="s">
        <v>14</v>
      </c>
      <c r="F41" t="s">
        <v>580</v>
      </c>
    </row>
    <row r="42" spans="1:6" x14ac:dyDescent="0.25">
      <c r="A42">
        <v>131</v>
      </c>
      <c r="B42">
        <v>131</v>
      </c>
      <c r="C42" t="s">
        <v>1069</v>
      </c>
      <c r="D42">
        <v>26</v>
      </c>
      <c r="E42" t="s">
        <v>14</v>
      </c>
      <c r="F42" t="s">
        <v>580</v>
      </c>
    </row>
    <row r="43" spans="1:6" x14ac:dyDescent="0.25">
      <c r="A43">
        <v>132</v>
      </c>
      <c r="B43">
        <v>132</v>
      </c>
      <c r="C43" t="s">
        <v>1069</v>
      </c>
      <c r="D43">
        <v>1</v>
      </c>
      <c r="E43" t="s">
        <v>14</v>
      </c>
      <c r="F43" t="s">
        <v>580</v>
      </c>
    </row>
    <row r="44" spans="1:6" x14ac:dyDescent="0.25">
      <c r="A44">
        <v>133</v>
      </c>
      <c r="B44">
        <v>133</v>
      </c>
      <c r="C44" t="s">
        <v>1069</v>
      </c>
      <c r="D44">
        <v>1</v>
      </c>
      <c r="E44" t="s">
        <v>14</v>
      </c>
      <c r="F44" t="s">
        <v>25</v>
      </c>
    </row>
    <row r="45" spans="1:6" x14ac:dyDescent="0.25">
      <c r="A45">
        <v>134</v>
      </c>
      <c r="B45">
        <v>134</v>
      </c>
      <c r="C45" t="s">
        <v>1069</v>
      </c>
      <c r="D45">
        <v>6</v>
      </c>
      <c r="E45" t="s">
        <v>14</v>
      </c>
      <c r="F45" t="s">
        <v>25</v>
      </c>
    </row>
    <row r="46" spans="1:6" x14ac:dyDescent="0.25">
      <c r="A46">
        <v>135</v>
      </c>
      <c r="B46">
        <v>135</v>
      </c>
      <c r="C46" t="s">
        <v>1069</v>
      </c>
      <c r="D46">
        <v>1</v>
      </c>
      <c r="E46" t="s">
        <v>14</v>
      </c>
      <c r="F46" t="s">
        <v>25</v>
      </c>
    </row>
    <row r="47" spans="1:6" x14ac:dyDescent="0.25">
      <c r="A47">
        <v>136</v>
      </c>
      <c r="B47">
        <v>136</v>
      </c>
      <c r="C47" t="s">
        <v>1069</v>
      </c>
      <c r="D47">
        <v>6</v>
      </c>
      <c r="E47" t="s">
        <v>14</v>
      </c>
      <c r="F47" t="s">
        <v>25</v>
      </c>
    </row>
    <row r="48" spans="1:6" x14ac:dyDescent="0.25">
      <c r="A48">
        <v>137</v>
      </c>
      <c r="B48">
        <v>137</v>
      </c>
      <c r="C48" t="s">
        <v>1069</v>
      </c>
      <c r="D48">
        <v>2</v>
      </c>
      <c r="E48" t="s">
        <v>14</v>
      </c>
      <c r="F48" t="s">
        <v>214</v>
      </c>
    </row>
    <row r="49" spans="1:6" x14ac:dyDescent="0.25">
      <c r="A49">
        <v>138</v>
      </c>
      <c r="B49">
        <v>138</v>
      </c>
      <c r="C49" t="s">
        <v>1069</v>
      </c>
      <c r="D49">
        <v>8</v>
      </c>
      <c r="E49" t="s">
        <v>14</v>
      </c>
      <c r="F49" t="s">
        <v>214</v>
      </c>
    </row>
    <row r="50" spans="1:6" x14ac:dyDescent="0.25">
      <c r="A50">
        <v>139</v>
      </c>
      <c r="B50">
        <v>139</v>
      </c>
      <c r="C50" t="s">
        <v>1069</v>
      </c>
      <c r="D50">
        <v>4</v>
      </c>
      <c r="E50" t="s">
        <v>14</v>
      </c>
      <c r="F50" t="s">
        <v>214</v>
      </c>
    </row>
    <row r="51" spans="1:6" x14ac:dyDescent="0.25">
      <c r="A51">
        <v>140</v>
      </c>
      <c r="B51">
        <v>140</v>
      </c>
      <c r="C51" t="s">
        <v>1069</v>
      </c>
      <c r="D51">
        <v>1</v>
      </c>
      <c r="E51" t="s">
        <v>14</v>
      </c>
      <c r="F51" t="s">
        <v>214</v>
      </c>
    </row>
    <row r="52" spans="1:6" x14ac:dyDescent="0.25">
      <c r="A52">
        <v>141</v>
      </c>
      <c r="B52">
        <v>141</v>
      </c>
      <c r="C52" t="s">
        <v>1069</v>
      </c>
      <c r="D52">
        <v>6</v>
      </c>
      <c r="E52" t="s">
        <v>14</v>
      </c>
      <c r="F52" t="s">
        <v>214</v>
      </c>
    </row>
    <row r="53" spans="1:6" x14ac:dyDescent="0.25">
      <c r="A53">
        <v>142</v>
      </c>
      <c r="B53">
        <v>142</v>
      </c>
      <c r="C53" t="s">
        <v>1069</v>
      </c>
      <c r="D53">
        <v>3</v>
      </c>
      <c r="E53" t="s">
        <v>14</v>
      </c>
      <c r="F53" t="s">
        <v>214</v>
      </c>
    </row>
    <row r="54" spans="1:6" x14ac:dyDescent="0.25">
      <c r="A54">
        <v>143</v>
      </c>
      <c r="B54">
        <v>143</v>
      </c>
      <c r="C54" t="s">
        <v>1069</v>
      </c>
      <c r="D54">
        <v>13</v>
      </c>
      <c r="E54" t="s">
        <v>14</v>
      </c>
      <c r="F54" t="s">
        <v>214</v>
      </c>
    </row>
    <row r="55" spans="1:6" x14ac:dyDescent="0.25">
      <c r="A55">
        <v>144</v>
      </c>
      <c r="B55">
        <v>144</v>
      </c>
      <c r="C55" t="s">
        <v>1069</v>
      </c>
      <c r="D55">
        <v>2</v>
      </c>
      <c r="E55" t="s">
        <v>14</v>
      </c>
      <c r="F55" t="s">
        <v>214</v>
      </c>
    </row>
    <row r="56" spans="1:6" x14ac:dyDescent="0.25">
      <c r="A56">
        <v>145</v>
      </c>
      <c r="B56">
        <v>145</v>
      </c>
      <c r="C56" t="s">
        <v>1069</v>
      </c>
      <c r="D56">
        <v>2</v>
      </c>
      <c r="E56" t="s">
        <v>14</v>
      </c>
      <c r="F56" t="s">
        <v>15</v>
      </c>
    </row>
    <row r="57" spans="1:6" x14ac:dyDescent="0.25">
      <c r="A57">
        <v>146</v>
      </c>
      <c r="B57">
        <v>146</v>
      </c>
      <c r="C57" t="s">
        <v>1069</v>
      </c>
      <c r="D57">
        <v>2</v>
      </c>
      <c r="E57" t="s">
        <v>14</v>
      </c>
      <c r="F57" t="s">
        <v>15</v>
      </c>
    </row>
    <row r="58" spans="1:6" x14ac:dyDescent="0.25">
      <c r="A58">
        <v>147</v>
      </c>
      <c r="B58">
        <v>147</v>
      </c>
      <c r="C58" t="s">
        <v>1069</v>
      </c>
      <c r="D58">
        <v>1</v>
      </c>
      <c r="E58" t="s">
        <v>14</v>
      </c>
      <c r="F58" t="s">
        <v>15</v>
      </c>
    </row>
  </sheetData>
  <autoFilter ref="A2:F58" xr:uid="{00000000-0009-0000-00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130</v>
      </c>
      <c r="B2" s="8">
        <f>M14</f>
        <v>1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791908</v>
      </c>
      <c r="B16" s="55" t="s">
        <v>582</v>
      </c>
      <c r="C16" s="56" t="s">
        <v>583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584</v>
      </c>
      <c r="J16" s="57" t="s">
        <v>585</v>
      </c>
      <c r="K16" s="58" t="s">
        <v>586</v>
      </c>
      <c r="L16" s="57">
        <v>474489</v>
      </c>
      <c r="M16" s="57">
        <v>572959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MR2vnnlVEA1ImDf2QYT9FYWlpzp1EiKcKDf2H4Uu+Dolrlrgb0IixT3/s6AP9ZBmMBfGAIi81moM1sGQ2ZcgCw==" saltValue="uzNaxxUP4gY14xsu7mTM3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0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129</v>
      </c>
      <c r="B2" s="8">
        <f>M14</f>
        <v>5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800891</v>
      </c>
      <c r="B16" s="55" t="s">
        <v>609</v>
      </c>
      <c r="C16" s="56" t="s">
        <v>610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611</v>
      </c>
      <c r="J16" s="57" t="s">
        <v>612</v>
      </c>
      <c r="K16" s="58">
        <v>2</v>
      </c>
      <c r="L16" s="57">
        <v>477823</v>
      </c>
      <c r="M16" s="57">
        <v>573736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794080</v>
      </c>
      <c r="B17" s="55" t="s">
        <v>619</v>
      </c>
      <c r="C17" s="56" t="s">
        <v>620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611</v>
      </c>
      <c r="J17" s="57" t="s">
        <v>612</v>
      </c>
      <c r="K17" s="58" t="s">
        <v>621</v>
      </c>
      <c r="L17" s="57">
        <v>478537</v>
      </c>
      <c r="M17" s="57">
        <v>573742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802897</v>
      </c>
      <c r="B18" s="55" t="s">
        <v>653</v>
      </c>
      <c r="C18" s="56" t="s">
        <v>654</v>
      </c>
      <c r="D18" s="57" t="s">
        <v>14</v>
      </c>
      <c r="E18" s="57" t="s">
        <v>580</v>
      </c>
      <c r="F18" s="57" t="s">
        <v>580</v>
      </c>
      <c r="G18" s="57" t="s">
        <v>581</v>
      </c>
      <c r="H18" s="57" t="s">
        <v>580</v>
      </c>
      <c r="I18" s="57" t="s">
        <v>655</v>
      </c>
      <c r="J18" s="57" t="s">
        <v>656</v>
      </c>
      <c r="K18" s="58">
        <v>28</v>
      </c>
      <c r="L18" s="57">
        <v>477122</v>
      </c>
      <c r="M18" s="57">
        <v>573877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793274</v>
      </c>
      <c r="B19" s="55" t="s">
        <v>669</v>
      </c>
      <c r="C19" s="56" t="s">
        <v>670</v>
      </c>
      <c r="D19" s="57" t="s">
        <v>14</v>
      </c>
      <c r="E19" s="57" t="s">
        <v>580</v>
      </c>
      <c r="F19" s="57" t="s">
        <v>580</v>
      </c>
      <c r="G19" s="57" t="s">
        <v>581</v>
      </c>
      <c r="H19" s="57" t="s">
        <v>580</v>
      </c>
      <c r="I19" s="57" t="s">
        <v>671</v>
      </c>
      <c r="J19" s="57" t="s">
        <v>672</v>
      </c>
      <c r="K19" s="58">
        <v>11</v>
      </c>
      <c r="L19" s="57">
        <v>476502</v>
      </c>
      <c r="M19" s="57">
        <v>573300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807140</v>
      </c>
      <c r="B20" s="55" t="s">
        <v>734</v>
      </c>
      <c r="C20" s="56" t="s">
        <v>735</v>
      </c>
      <c r="D20" s="57" t="s">
        <v>14</v>
      </c>
      <c r="E20" s="57" t="s">
        <v>580</v>
      </c>
      <c r="F20" s="57" t="s">
        <v>580</v>
      </c>
      <c r="G20" s="57" t="s">
        <v>581</v>
      </c>
      <c r="H20" s="57" t="s">
        <v>580</v>
      </c>
      <c r="I20" s="57" t="s">
        <v>545</v>
      </c>
      <c r="J20" s="57" t="s">
        <v>546</v>
      </c>
      <c r="K20" s="58">
        <v>15</v>
      </c>
      <c r="L20" s="57">
        <v>472403</v>
      </c>
      <c r="M20" s="57">
        <v>573802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e+1Uha+rFhS9Mn+NnHECx0cpLHErwupx6vuCNb63PXmo5Y5sgg2e+djpSgq6tkc4yaZBEgqHzFkSQXcSP03sCw==" saltValue="Ck5HZ9YOcIBilEXywLRa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23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128</v>
      </c>
      <c r="B2" s="8">
        <f>M14</f>
        <v>8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800270</v>
      </c>
      <c r="B16" s="55" t="s">
        <v>591</v>
      </c>
      <c r="C16" s="56" t="s">
        <v>592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593</v>
      </c>
      <c r="J16" s="57" t="s">
        <v>594</v>
      </c>
      <c r="K16" s="58">
        <v>12</v>
      </c>
      <c r="L16" s="57">
        <v>479036</v>
      </c>
      <c r="M16" s="57">
        <v>572859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800895</v>
      </c>
      <c r="B17" s="55" t="s">
        <v>613</v>
      </c>
      <c r="C17" s="56" t="s">
        <v>614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611</v>
      </c>
      <c r="J17" s="57" t="s">
        <v>612</v>
      </c>
      <c r="K17" s="58" t="s">
        <v>615</v>
      </c>
      <c r="L17" s="57">
        <v>478336</v>
      </c>
      <c r="M17" s="57">
        <v>573613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798280</v>
      </c>
      <c r="B18" s="55" t="s">
        <v>678</v>
      </c>
      <c r="C18" s="56" t="s">
        <v>679</v>
      </c>
      <c r="D18" s="57" t="s">
        <v>14</v>
      </c>
      <c r="E18" s="57" t="s">
        <v>580</v>
      </c>
      <c r="F18" s="57" t="s">
        <v>580</v>
      </c>
      <c r="G18" s="57" t="s">
        <v>581</v>
      </c>
      <c r="H18" s="57" t="s">
        <v>580</v>
      </c>
      <c r="I18" s="57" t="s">
        <v>409</v>
      </c>
      <c r="J18" s="57" t="s">
        <v>410</v>
      </c>
      <c r="K18" s="58">
        <v>49</v>
      </c>
      <c r="L18" s="57">
        <v>473084</v>
      </c>
      <c r="M18" s="57">
        <v>569979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793010</v>
      </c>
      <c r="B19" s="55" t="s">
        <v>700</v>
      </c>
      <c r="C19" s="56" t="s">
        <v>701</v>
      </c>
      <c r="D19" s="57" t="s">
        <v>14</v>
      </c>
      <c r="E19" s="57" t="s">
        <v>580</v>
      </c>
      <c r="F19" s="57" t="s">
        <v>580</v>
      </c>
      <c r="G19" s="57" t="s">
        <v>581</v>
      </c>
      <c r="H19" s="57" t="s">
        <v>580</v>
      </c>
      <c r="I19" s="57" t="s">
        <v>702</v>
      </c>
      <c r="J19" s="57" t="s">
        <v>703</v>
      </c>
      <c r="K19" s="58" t="s">
        <v>693</v>
      </c>
      <c r="L19" s="57">
        <v>475763</v>
      </c>
      <c r="M19" s="57">
        <v>573621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805331</v>
      </c>
      <c r="B20" s="55" t="s">
        <v>704</v>
      </c>
      <c r="C20" s="56" t="s">
        <v>705</v>
      </c>
      <c r="D20" s="57" t="s">
        <v>14</v>
      </c>
      <c r="E20" s="57" t="s">
        <v>580</v>
      </c>
      <c r="F20" s="57" t="s">
        <v>580</v>
      </c>
      <c r="G20" s="57" t="s">
        <v>581</v>
      </c>
      <c r="H20" s="57" t="s">
        <v>580</v>
      </c>
      <c r="I20" s="57" t="s">
        <v>702</v>
      </c>
      <c r="J20" s="57" t="s">
        <v>703</v>
      </c>
      <c r="K20" s="58">
        <v>67</v>
      </c>
      <c r="L20" s="57">
        <v>476834</v>
      </c>
      <c r="M20" s="57">
        <v>574556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805662</v>
      </c>
      <c r="B21" s="55" t="s">
        <v>706</v>
      </c>
      <c r="C21" s="56" t="s">
        <v>707</v>
      </c>
      <c r="D21" s="57" t="s">
        <v>14</v>
      </c>
      <c r="E21" s="57" t="s">
        <v>580</v>
      </c>
      <c r="F21" s="57" t="s">
        <v>580</v>
      </c>
      <c r="G21" s="57" t="s">
        <v>581</v>
      </c>
      <c r="H21" s="57" t="s">
        <v>580</v>
      </c>
      <c r="I21" s="57" t="s">
        <v>708</v>
      </c>
      <c r="J21" s="57" t="s">
        <v>709</v>
      </c>
      <c r="K21" s="58">
        <v>7</v>
      </c>
      <c r="L21" s="57">
        <v>478897</v>
      </c>
      <c r="M21" s="57">
        <v>573295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794993</v>
      </c>
      <c r="B22" s="55" t="s">
        <v>726</v>
      </c>
      <c r="C22" s="56" t="s">
        <v>727</v>
      </c>
      <c r="D22" s="57" t="s">
        <v>14</v>
      </c>
      <c r="E22" s="57" t="s">
        <v>580</v>
      </c>
      <c r="F22" s="57" t="s">
        <v>580</v>
      </c>
      <c r="G22" s="57" t="s">
        <v>581</v>
      </c>
      <c r="H22" s="57" t="s">
        <v>580</v>
      </c>
      <c r="I22" s="57" t="s">
        <v>728</v>
      </c>
      <c r="J22" s="57" t="s">
        <v>729</v>
      </c>
      <c r="K22" s="58" t="s">
        <v>722</v>
      </c>
      <c r="L22" s="57">
        <v>478724</v>
      </c>
      <c r="M22" s="57">
        <v>573354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8306962</v>
      </c>
      <c r="B23" s="55" t="s">
        <v>732</v>
      </c>
      <c r="C23" s="56" t="s">
        <v>733</v>
      </c>
      <c r="D23" s="57" t="s">
        <v>14</v>
      </c>
      <c r="E23" s="57" t="s">
        <v>580</v>
      </c>
      <c r="F23" s="57" t="s">
        <v>580</v>
      </c>
      <c r="G23" s="57" t="s">
        <v>581</v>
      </c>
      <c r="H23" s="57" t="s">
        <v>580</v>
      </c>
      <c r="I23" s="57" t="s">
        <v>730</v>
      </c>
      <c r="J23" s="57" t="s">
        <v>731</v>
      </c>
      <c r="K23" s="58">
        <v>46</v>
      </c>
      <c r="L23" s="57">
        <v>476166</v>
      </c>
      <c r="M23" s="57">
        <v>573031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mXd3Ib4iqSM894GAqrpK21VFih1wjqdLkKkq7cG2mpRcfwrzzlYspx1DJsKsh0yuOoS4PIy40dggR/C5EeH+Nw==" saltValue="JIWMjhMhyKCuixkzaGloV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127</v>
      </c>
      <c r="B2" s="8">
        <f>M14</f>
        <v>2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789788</v>
      </c>
      <c r="B16" s="55" t="s">
        <v>603</v>
      </c>
      <c r="C16" s="56" t="s">
        <v>604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599</v>
      </c>
      <c r="J16" s="57" t="s">
        <v>600</v>
      </c>
      <c r="K16" s="58">
        <v>83</v>
      </c>
      <c r="L16" s="57">
        <v>472685</v>
      </c>
      <c r="M16" s="57">
        <v>573153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805187</v>
      </c>
      <c r="B17" s="55" t="s">
        <v>694</v>
      </c>
      <c r="C17" s="56" t="s">
        <v>695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696</v>
      </c>
      <c r="J17" s="57" t="s">
        <v>697</v>
      </c>
      <c r="K17" s="58">
        <v>34</v>
      </c>
      <c r="L17" s="57">
        <v>471868</v>
      </c>
      <c r="M17" s="57">
        <v>572314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X5Ry/v2uVwvz7pfttY/wfUOTUPkZcS2UK2D/jJosacYpzJoBuADuyM97n5J7ccTjtQP45RMUpPHe0E/8YDvtpw==" saltValue="AB9xsdRVOuCby6Dmtcnl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9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126</v>
      </c>
      <c r="B2" s="8">
        <f>M14</f>
        <v>14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651052</v>
      </c>
      <c r="B16" s="55" t="s">
        <v>45</v>
      </c>
      <c r="C16" s="56" t="s">
        <v>46</v>
      </c>
      <c r="D16" s="57" t="s">
        <v>14</v>
      </c>
      <c r="E16" s="57" t="s">
        <v>19</v>
      </c>
      <c r="F16" s="57" t="s">
        <v>44</v>
      </c>
      <c r="G16" s="57" t="s">
        <v>47</v>
      </c>
      <c r="H16" s="57" t="s">
        <v>48</v>
      </c>
      <c r="I16" s="57" t="s">
        <v>16</v>
      </c>
      <c r="J16" s="57" t="s">
        <v>17</v>
      </c>
      <c r="K16" s="57" t="s">
        <v>49</v>
      </c>
      <c r="L16" s="57">
        <v>481615</v>
      </c>
      <c r="M16" s="57">
        <v>624678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653097</v>
      </c>
      <c r="B17" s="55" t="s">
        <v>79</v>
      </c>
      <c r="C17" s="56" t="s">
        <v>80</v>
      </c>
      <c r="D17" s="57" t="s">
        <v>14</v>
      </c>
      <c r="E17" s="57" t="s">
        <v>19</v>
      </c>
      <c r="F17" s="57" t="s">
        <v>78</v>
      </c>
      <c r="G17" s="57" t="s">
        <v>81</v>
      </c>
      <c r="H17" s="57" t="s">
        <v>78</v>
      </c>
      <c r="I17" s="57" t="s">
        <v>82</v>
      </c>
      <c r="J17" s="57" t="s">
        <v>83</v>
      </c>
      <c r="K17" s="57">
        <v>37</v>
      </c>
      <c r="L17" s="57">
        <v>466417</v>
      </c>
      <c r="M17" s="57">
        <v>627721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668515</v>
      </c>
      <c r="B18" s="55" t="s">
        <v>150</v>
      </c>
      <c r="C18" s="56" t="s">
        <v>151</v>
      </c>
      <c r="D18" s="57" t="s">
        <v>14</v>
      </c>
      <c r="E18" s="57" t="s">
        <v>19</v>
      </c>
      <c r="F18" s="57" t="s">
        <v>149</v>
      </c>
      <c r="G18" s="57" t="s">
        <v>152</v>
      </c>
      <c r="H18" s="57" t="s">
        <v>153</v>
      </c>
      <c r="I18" s="57" t="s">
        <v>154</v>
      </c>
      <c r="J18" s="57" t="s">
        <v>155</v>
      </c>
      <c r="K18" s="57">
        <v>3</v>
      </c>
      <c r="L18" s="57">
        <v>478264</v>
      </c>
      <c r="M18" s="57">
        <v>635755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655576</v>
      </c>
      <c r="B19" s="55" t="s">
        <v>466</v>
      </c>
      <c r="C19" s="56" t="s">
        <v>467</v>
      </c>
      <c r="D19" s="57" t="s">
        <v>14</v>
      </c>
      <c r="E19" s="57" t="s">
        <v>19</v>
      </c>
      <c r="F19" s="57" t="s">
        <v>138</v>
      </c>
      <c r="G19" s="57" t="s">
        <v>465</v>
      </c>
      <c r="H19" s="57" t="s">
        <v>138</v>
      </c>
      <c r="I19" s="57" t="s">
        <v>468</v>
      </c>
      <c r="J19" s="57" t="s">
        <v>469</v>
      </c>
      <c r="K19" s="58">
        <v>1</v>
      </c>
      <c r="L19" s="57">
        <v>482094</v>
      </c>
      <c r="M19" s="57">
        <v>643097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655582</v>
      </c>
      <c r="B20" s="55" t="s">
        <v>470</v>
      </c>
      <c r="C20" s="56" t="s">
        <v>471</v>
      </c>
      <c r="D20" s="57" t="s">
        <v>14</v>
      </c>
      <c r="E20" s="57" t="s">
        <v>19</v>
      </c>
      <c r="F20" s="57" t="s">
        <v>138</v>
      </c>
      <c r="G20" s="57" t="s">
        <v>465</v>
      </c>
      <c r="H20" s="57" t="s">
        <v>138</v>
      </c>
      <c r="I20" s="57" t="s">
        <v>468</v>
      </c>
      <c r="J20" s="57" t="s">
        <v>469</v>
      </c>
      <c r="K20" s="58">
        <v>2</v>
      </c>
      <c r="L20" s="57">
        <v>482112</v>
      </c>
      <c r="M20" s="57">
        <v>643076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655873</v>
      </c>
      <c r="B21" s="55" t="s">
        <v>472</v>
      </c>
      <c r="C21" s="56" t="s">
        <v>473</v>
      </c>
      <c r="D21" s="57" t="s">
        <v>14</v>
      </c>
      <c r="E21" s="57" t="s">
        <v>19</v>
      </c>
      <c r="F21" s="57" t="s">
        <v>138</v>
      </c>
      <c r="G21" s="57" t="s">
        <v>465</v>
      </c>
      <c r="H21" s="57" t="s">
        <v>138</v>
      </c>
      <c r="I21" s="57" t="s">
        <v>474</v>
      </c>
      <c r="J21" s="57" t="s">
        <v>475</v>
      </c>
      <c r="K21" s="58">
        <v>2</v>
      </c>
      <c r="L21" s="57">
        <v>481725</v>
      </c>
      <c r="M21" s="57">
        <v>642689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663669</v>
      </c>
      <c r="B22" s="55" t="s">
        <v>498</v>
      </c>
      <c r="C22" s="56" t="s">
        <v>499</v>
      </c>
      <c r="D22" s="57" t="s">
        <v>14</v>
      </c>
      <c r="E22" s="57" t="s">
        <v>19</v>
      </c>
      <c r="F22" s="57" t="s">
        <v>145</v>
      </c>
      <c r="G22" s="57" t="s">
        <v>500</v>
      </c>
      <c r="H22" s="57" t="s">
        <v>145</v>
      </c>
      <c r="I22" s="57" t="s">
        <v>501</v>
      </c>
      <c r="J22" s="57" t="s">
        <v>502</v>
      </c>
      <c r="K22" s="58" t="s">
        <v>503</v>
      </c>
      <c r="L22" s="57">
        <v>463232</v>
      </c>
      <c r="M22" s="57">
        <v>616796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663672</v>
      </c>
      <c r="B23" s="55" t="s">
        <v>504</v>
      </c>
      <c r="C23" s="56" t="s">
        <v>505</v>
      </c>
      <c r="D23" s="57" t="s">
        <v>14</v>
      </c>
      <c r="E23" s="57" t="s">
        <v>19</v>
      </c>
      <c r="F23" s="57" t="s">
        <v>145</v>
      </c>
      <c r="G23" s="57" t="s">
        <v>500</v>
      </c>
      <c r="H23" s="57" t="s">
        <v>145</v>
      </c>
      <c r="I23" s="57" t="s">
        <v>501</v>
      </c>
      <c r="J23" s="57" t="s">
        <v>502</v>
      </c>
      <c r="K23" s="58">
        <v>5</v>
      </c>
      <c r="L23" s="57">
        <v>463253</v>
      </c>
      <c r="M23" s="57">
        <v>616568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662847</v>
      </c>
      <c r="B24" s="55" t="s">
        <v>512</v>
      </c>
      <c r="C24" s="56" t="s">
        <v>513</v>
      </c>
      <c r="D24" s="57" t="s">
        <v>14</v>
      </c>
      <c r="E24" s="57" t="s">
        <v>19</v>
      </c>
      <c r="F24" s="57" t="s">
        <v>145</v>
      </c>
      <c r="G24" s="57" t="s">
        <v>500</v>
      </c>
      <c r="H24" s="57" t="s">
        <v>145</v>
      </c>
      <c r="I24" s="57" t="s">
        <v>514</v>
      </c>
      <c r="J24" s="57" t="s">
        <v>515</v>
      </c>
      <c r="K24" s="58" t="s">
        <v>133</v>
      </c>
      <c r="L24" s="57">
        <v>463361</v>
      </c>
      <c r="M24" s="57">
        <v>616418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662073</v>
      </c>
      <c r="B25" s="55" t="s">
        <v>516</v>
      </c>
      <c r="C25" s="56" t="s">
        <v>517</v>
      </c>
      <c r="D25" s="57" t="s">
        <v>14</v>
      </c>
      <c r="E25" s="57" t="s">
        <v>19</v>
      </c>
      <c r="F25" s="57" t="s">
        <v>145</v>
      </c>
      <c r="G25" s="57" t="s">
        <v>500</v>
      </c>
      <c r="H25" s="57" t="s">
        <v>145</v>
      </c>
      <c r="I25" s="57" t="s">
        <v>518</v>
      </c>
      <c r="J25" s="57" t="s">
        <v>519</v>
      </c>
      <c r="K25" s="58">
        <v>11</v>
      </c>
      <c r="L25" s="57">
        <v>461376</v>
      </c>
      <c r="M25" s="57">
        <v>615962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663829</v>
      </c>
      <c r="B26" s="55" t="s">
        <v>520</v>
      </c>
      <c r="C26" s="56" t="s">
        <v>521</v>
      </c>
      <c r="D26" s="57" t="s">
        <v>14</v>
      </c>
      <c r="E26" s="57" t="s">
        <v>19</v>
      </c>
      <c r="F26" s="57" t="s">
        <v>145</v>
      </c>
      <c r="G26" s="57" t="s">
        <v>500</v>
      </c>
      <c r="H26" s="57" t="s">
        <v>145</v>
      </c>
      <c r="I26" s="57" t="s">
        <v>84</v>
      </c>
      <c r="J26" s="57" t="s">
        <v>85</v>
      </c>
      <c r="K26" s="58">
        <v>6</v>
      </c>
      <c r="L26" s="57">
        <v>463517</v>
      </c>
      <c r="M26" s="57">
        <v>615814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663439</v>
      </c>
      <c r="B27" s="55" t="s">
        <v>522</v>
      </c>
      <c r="C27" s="56" t="s">
        <v>523</v>
      </c>
      <c r="D27" s="57" t="s">
        <v>14</v>
      </c>
      <c r="E27" s="57" t="s">
        <v>19</v>
      </c>
      <c r="F27" s="57" t="s">
        <v>145</v>
      </c>
      <c r="G27" s="57" t="s">
        <v>500</v>
      </c>
      <c r="H27" s="57" t="s">
        <v>145</v>
      </c>
      <c r="I27" s="57" t="s">
        <v>136</v>
      </c>
      <c r="J27" s="57" t="s">
        <v>137</v>
      </c>
      <c r="K27" s="58" t="s">
        <v>524</v>
      </c>
      <c r="L27" s="57">
        <v>463107</v>
      </c>
      <c r="M27" s="57">
        <v>615876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664002</v>
      </c>
      <c r="B28" s="55" t="s">
        <v>539</v>
      </c>
      <c r="C28" s="56" t="s">
        <v>540</v>
      </c>
      <c r="D28" s="57" t="s">
        <v>14</v>
      </c>
      <c r="E28" s="57" t="s">
        <v>19</v>
      </c>
      <c r="F28" s="57" t="s">
        <v>145</v>
      </c>
      <c r="G28" s="57" t="s">
        <v>500</v>
      </c>
      <c r="H28" s="57" t="s">
        <v>145</v>
      </c>
      <c r="I28" s="57" t="s">
        <v>104</v>
      </c>
      <c r="J28" s="57" t="s">
        <v>105</v>
      </c>
      <c r="K28" s="58">
        <v>3</v>
      </c>
      <c r="L28" s="57">
        <v>460433</v>
      </c>
      <c r="M28" s="57">
        <v>615400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662371</v>
      </c>
      <c r="B29" s="55" t="s">
        <v>547</v>
      </c>
      <c r="C29" s="56" t="s">
        <v>548</v>
      </c>
      <c r="D29" s="57" t="s">
        <v>14</v>
      </c>
      <c r="E29" s="57" t="s">
        <v>19</v>
      </c>
      <c r="F29" s="57" t="s">
        <v>145</v>
      </c>
      <c r="G29" s="57" t="s">
        <v>500</v>
      </c>
      <c r="H29" s="57" t="s">
        <v>145</v>
      </c>
      <c r="I29" s="57" t="s">
        <v>545</v>
      </c>
      <c r="J29" s="57" t="s">
        <v>546</v>
      </c>
      <c r="K29" s="58">
        <v>9</v>
      </c>
      <c r="L29" s="57">
        <v>462108</v>
      </c>
      <c r="M29" s="57">
        <v>616457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yreZQvvF0b7v99HzuXNviHbVvMC7dnJZM1hvkwhieMWbT6CvMcSfrLtl8Tb2GltiSuXIvmG5kmoFZaqetF6bew==" saltValue="5HOOHi0cvABDfPb+3CsiW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125</v>
      </c>
      <c r="B2" s="8">
        <f>M14</f>
        <v>1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664076</v>
      </c>
      <c r="B16" s="55" t="s">
        <v>543</v>
      </c>
      <c r="C16" s="56" t="s">
        <v>544</v>
      </c>
      <c r="D16" s="57" t="s">
        <v>14</v>
      </c>
      <c r="E16" s="57" t="s">
        <v>19</v>
      </c>
      <c r="F16" s="57" t="s">
        <v>145</v>
      </c>
      <c r="G16" s="57" t="s">
        <v>500</v>
      </c>
      <c r="H16" s="57" t="s">
        <v>145</v>
      </c>
      <c r="I16" s="57" t="s">
        <v>545</v>
      </c>
      <c r="J16" s="57" t="s">
        <v>546</v>
      </c>
      <c r="K16" s="58">
        <v>6</v>
      </c>
      <c r="L16" s="57">
        <v>462374</v>
      </c>
      <c r="M16" s="57">
        <v>616558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oNF0v14GSESCxcCyqnDYIrzFBAo4Yj2OcUJYmtM9vGoC+6QEdTSGC1GgpNWKA232HTaCC3uCkASMdK0Qax3xuw==" saltValue="bjWJsy3xTytrfAe0+qBk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124</v>
      </c>
      <c r="B2" s="8">
        <f>M14</f>
        <v>1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662384</v>
      </c>
      <c r="B16" s="55" t="s">
        <v>508</v>
      </c>
      <c r="C16" s="56" t="s">
        <v>509</v>
      </c>
      <c r="D16" s="57" t="s">
        <v>14</v>
      </c>
      <c r="E16" s="57" t="s">
        <v>19</v>
      </c>
      <c r="F16" s="57" t="s">
        <v>145</v>
      </c>
      <c r="G16" s="57" t="s">
        <v>500</v>
      </c>
      <c r="H16" s="57" t="s">
        <v>145</v>
      </c>
      <c r="I16" s="57" t="s">
        <v>510</v>
      </c>
      <c r="J16" s="57" t="s">
        <v>511</v>
      </c>
      <c r="K16" s="58">
        <v>8</v>
      </c>
      <c r="L16" s="57">
        <v>462110</v>
      </c>
      <c r="M16" s="57">
        <v>616115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LEjwrKGoKdp2TjkwLL7dz/iSUq3q9131+6Lj1tr9jEFTlFJedTrVYPECTArseczm/ij0OPAHJss38XkNQLAenA==" saltValue="VpCXWxuvO4hZ5JiB8gsK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22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123</v>
      </c>
      <c r="B2" s="8">
        <f>M14</f>
        <v>7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663215</v>
      </c>
      <c r="B16" s="55" t="s">
        <v>506</v>
      </c>
      <c r="C16" s="56" t="s">
        <v>507</v>
      </c>
      <c r="D16" s="57" t="s">
        <v>14</v>
      </c>
      <c r="E16" s="57" t="s">
        <v>19</v>
      </c>
      <c r="F16" s="57" t="s">
        <v>145</v>
      </c>
      <c r="G16" s="57" t="s">
        <v>500</v>
      </c>
      <c r="H16" s="57" t="s">
        <v>145</v>
      </c>
      <c r="I16" s="57" t="s">
        <v>182</v>
      </c>
      <c r="J16" s="57" t="s">
        <v>183</v>
      </c>
      <c r="K16" s="58">
        <v>3</v>
      </c>
      <c r="L16" s="57">
        <v>463139</v>
      </c>
      <c r="M16" s="57">
        <v>616039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663852</v>
      </c>
      <c r="B17" s="55" t="s">
        <v>525</v>
      </c>
      <c r="C17" s="56" t="s">
        <v>526</v>
      </c>
      <c r="D17" s="57" t="s">
        <v>14</v>
      </c>
      <c r="E17" s="57" t="s">
        <v>19</v>
      </c>
      <c r="F17" s="57" t="s">
        <v>145</v>
      </c>
      <c r="G17" s="57" t="s">
        <v>500</v>
      </c>
      <c r="H17" s="57" t="s">
        <v>145</v>
      </c>
      <c r="I17" s="57" t="s">
        <v>527</v>
      </c>
      <c r="J17" s="57" t="s">
        <v>528</v>
      </c>
      <c r="K17" s="58" t="s">
        <v>208</v>
      </c>
      <c r="L17" s="57">
        <v>461667</v>
      </c>
      <c r="M17" s="57">
        <v>615949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663536</v>
      </c>
      <c r="B18" s="55" t="s">
        <v>529</v>
      </c>
      <c r="C18" s="56" t="s">
        <v>530</v>
      </c>
      <c r="D18" s="57" t="s">
        <v>14</v>
      </c>
      <c r="E18" s="57" t="s">
        <v>19</v>
      </c>
      <c r="F18" s="57" t="s">
        <v>145</v>
      </c>
      <c r="G18" s="57" t="s">
        <v>500</v>
      </c>
      <c r="H18" s="57" t="s">
        <v>145</v>
      </c>
      <c r="I18" s="57" t="s">
        <v>456</v>
      </c>
      <c r="J18" s="57" t="s">
        <v>457</v>
      </c>
      <c r="K18" s="58">
        <v>12</v>
      </c>
      <c r="L18" s="57">
        <v>463672</v>
      </c>
      <c r="M18" s="57">
        <v>615874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663408</v>
      </c>
      <c r="B19" s="55" t="s">
        <v>531</v>
      </c>
      <c r="C19" s="56" t="s">
        <v>532</v>
      </c>
      <c r="D19" s="57" t="s">
        <v>14</v>
      </c>
      <c r="E19" s="57" t="s">
        <v>19</v>
      </c>
      <c r="F19" s="57" t="s">
        <v>145</v>
      </c>
      <c r="G19" s="57" t="s">
        <v>500</v>
      </c>
      <c r="H19" s="57" t="s">
        <v>145</v>
      </c>
      <c r="I19" s="57" t="s">
        <v>456</v>
      </c>
      <c r="J19" s="57" t="s">
        <v>457</v>
      </c>
      <c r="K19" s="58">
        <v>18</v>
      </c>
      <c r="L19" s="57">
        <v>464125</v>
      </c>
      <c r="M19" s="57">
        <v>615970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663893</v>
      </c>
      <c r="B20" s="55" t="s">
        <v>533</v>
      </c>
      <c r="C20" s="56" t="s">
        <v>534</v>
      </c>
      <c r="D20" s="57" t="s">
        <v>14</v>
      </c>
      <c r="E20" s="57" t="s">
        <v>19</v>
      </c>
      <c r="F20" s="57" t="s">
        <v>145</v>
      </c>
      <c r="G20" s="57" t="s">
        <v>500</v>
      </c>
      <c r="H20" s="57" t="s">
        <v>145</v>
      </c>
      <c r="I20" s="57" t="s">
        <v>456</v>
      </c>
      <c r="J20" s="57" t="s">
        <v>457</v>
      </c>
      <c r="K20" s="58">
        <v>20</v>
      </c>
      <c r="L20" s="57">
        <v>463833</v>
      </c>
      <c r="M20" s="57">
        <v>616125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662614</v>
      </c>
      <c r="B21" s="55" t="s">
        <v>535</v>
      </c>
      <c r="C21" s="56" t="s">
        <v>536</v>
      </c>
      <c r="D21" s="57" t="s">
        <v>14</v>
      </c>
      <c r="E21" s="57" t="s">
        <v>19</v>
      </c>
      <c r="F21" s="57" t="s">
        <v>145</v>
      </c>
      <c r="G21" s="57" t="s">
        <v>500</v>
      </c>
      <c r="H21" s="57" t="s">
        <v>145</v>
      </c>
      <c r="I21" s="57" t="s">
        <v>537</v>
      </c>
      <c r="J21" s="57" t="s">
        <v>538</v>
      </c>
      <c r="K21" s="58">
        <v>3</v>
      </c>
      <c r="L21" s="57">
        <v>463045</v>
      </c>
      <c r="M21" s="57">
        <v>616443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664028</v>
      </c>
      <c r="B22" s="55" t="s">
        <v>541</v>
      </c>
      <c r="C22" s="56" t="s">
        <v>542</v>
      </c>
      <c r="D22" s="57" t="s">
        <v>14</v>
      </c>
      <c r="E22" s="57" t="s">
        <v>19</v>
      </c>
      <c r="F22" s="57" t="s">
        <v>145</v>
      </c>
      <c r="G22" s="57" t="s">
        <v>500</v>
      </c>
      <c r="H22" s="57" t="s">
        <v>145</v>
      </c>
      <c r="I22" s="57" t="s">
        <v>104</v>
      </c>
      <c r="J22" s="57" t="s">
        <v>105</v>
      </c>
      <c r="K22" s="58">
        <v>85</v>
      </c>
      <c r="L22" s="57">
        <v>462476</v>
      </c>
      <c r="M22" s="57">
        <v>616024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0cgoeRS7rkcCCTPKS3qapATe0sfY4VGaxf1+q7a/gCFw49li9Lx+yxIXQnajX2OKPnuyqpVMVWjogGbGncpscg==" saltValue="QcGxvIlG2RcBNkmvi14Q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8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122</v>
      </c>
      <c r="B2" s="8">
        <f>M14</f>
        <v>3</v>
      </c>
      <c r="C2" s="8" t="str">
        <f>E16</f>
        <v>SĘPOLEŃSKI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642832</v>
      </c>
      <c r="B16" s="55" t="s">
        <v>482</v>
      </c>
      <c r="C16" s="56" t="s">
        <v>483</v>
      </c>
      <c r="D16" s="57" t="s">
        <v>14</v>
      </c>
      <c r="E16" s="57" t="s">
        <v>86</v>
      </c>
      <c r="F16" s="57" t="s">
        <v>143</v>
      </c>
      <c r="G16" s="57" t="s">
        <v>479</v>
      </c>
      <c r="H16" s="57" t="s">
        <v>143</v>
      </c>
      <c r="I16" s="57" t="s">
        <v>28</v>
      </c>
      <c r="J16" s="57" t="s">
        <v>22</v>
      </c>
      <c r="K16" s="58">
        <v>1</v>
      </c>
      <c r="L16" s="57">
        <v>402770</v>
      </c>
      <c r="M16" s="57">
        <v>622404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644011</v>
      </c>
      <c r="B17" s="55" t="s">
        <v>484</v>
      </c>
      <c r="C17" s="56" t="s">
        <v>485</v>
      </c>
      <c r="D17" s="57" t="s">
        <v>14</v>
      </c>
      <c r="E17" s="57" t="s">
        <v>86</v>
      </c>
      <c r="F17" s="57" t="s">
        <v>143</v>
      </c>
      <c r="G17" s="57" t="s">
        <v>479</v>
      </c>
      <c r="H17" s="57" t="s">
        <v>143</v>
      </c>
      <c r="I17" s="57" t="s">
        <v>28</v>
      </c>
      <c r="J17" s="57" t="s">
        <v>22</v>
      </c>
      <c r="K17" s="58">
        <v>8</v>
      </c>
      <c r="L17" s="57">
        <v>402982</v>
      </c>
      <c r="M17" s="57">
        <v>622364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644026</v>
      </c>
      <c r="B18" s="55" t="s">
        <v>486</v>
      </c>
      <c r="C18" s="56" t="s">
        <v>487</v>
      </c>
      <c r="D18" s="57" t="s">
        <v>14</v>
      </c>
      <c r="E18" s="57" t="s">
        <v>86</v>
      </c>
      <c r="F18" s="57" t="s">
        <v>143</v>
      </c>
      <c r="G18" s="57" t="s">
        <v>479</v>
      </c>
      <c r="H18" s="57" t="s">
        <v>143</v>
      </c>
      <c r="I18" s="57" t="s">
        <v>104</v>
      </c>
      <c r="J18" s="57" t="s">
        <v>105</v>
      </c>
      <c r="K18" s="58">
        <v>34</v>
      </c>
      <c r="L18" s="57">
        <v>401996</v>
      </c>
      <c r="M18" s="57">
        <v>621633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o79RZQdHIN5R8sD4oyYNTC/fSTYWHPc6gLu5UHaY/v9B6c1puKwUEIoKC/DASvlhwfdWXgWlLyyYSmMv7BWJ3g==" saltValue="gUM2Ih+q6hUfZXtqE2iH8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121</v>
      </c>
      <c r="B2" s="8">
        <f>M14</f>
        <v>2</v>
      </c>
      <c r="C2" s="8" t="str">
        <f>E16</f>
        <v>RYPIŃSKI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7811951</v>
      </c>
      <c r="B16" s="55" t="s">
        <v>1058</v>
      </c>
      <c r="C16" s="56" t="s">
        <v>1059</v>
      </c>
      <c r="D16" s="57" t="s">
        <v>14</v>
      </c>
      <c r="E16" s="57" t="s">
        <v>191</v>
      </c>
      <c r="F16" s="57" t="s">
        <v>213</v>
      </c>
      <c r="G16" s="57" t="s">
        <v>1060</v>
      </c>
      <c r="H16" s="57" t="s">
        <v>213</v>
      </c>
      <c r="I16" s="57" t="s">
        <v>20</v>
      </c>
      <c r="J16" s="57" t="s">
        <v>21</v>
      </c>
      <c r="K16" s="57">
        <v>11</v>
      </c>
      <c r="L16" s="57">
        <v>528155</v>
      </c>
      <c r="M16" s="57">
        <v>577942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633928</v>
      </c>
      <c r="B17" s="55" t="s">
        <v>1061</v>
      </c>
      <c r="C17" s="56" t="s">
        <v>1062</v>
      </c>
      <c r="D17" s="57" t="s">
        <v>14</v>
      </c>
      <c r="E17" s="57" t="s">
        <v>191</v>
      </c>
      <c r="F17" s="57" t="s">
        <v>213</v>
      </c>
      <c r="G17" s="57" t="s">
        <v>1060</v>
      </c>
      <c r="H17" s="57" t="s">
        <v>213</v>
      </c>
      <c r="I17" s="57" t="s">
        <v>480</v>
      </c>
      <c r="J17" s="57" t="s">
        <v>481</v>
      </c>
      <c r="K17" s="57">
        <v>12</v>
      </c>
      <c r="L17" s="57">
        <v>527891</v>
      </c>
      <c r="M17" s="57">
        <v>577590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L1gacB+Q4VHAgUzjmofgoj/pN/hxiQ73yj18WEu9nH43jvd+ETMkUPanUYXrULBmZ76JoMQDgbwF4+0LqGs70Q==" saltValue="t3iaMGP8AGgjfJyBEH/j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6"/>
  <sheetViews>
    <sheetView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147</v>
      </c>
      <c r="B2" s="8">
        <f>M14</f>
        <v>1</v>
      </c>
      <c r="C2" s="8" t="str">
        <f>E16</f>
        <v>ŻNIŃSKI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744034</v>
      </c>
      <c r="B16" s="55" t="s">
        <v>450</v>
      </c>
      <c r="C16" s="56" t="s">
        <v>451</v>
      </c>
      <c r="D16" s="57" t="s">
        <v>14</v>
      </c>
      <c r="E16" s="57" t="s">
        <v>15</v>
      </c>
      <c r="F16" s="57" t="s">
        <v>106</v>
      </c>
      <c r="G16" s="57" t="s">
        <v>449</v>
      </c>
      <c r="H16" s="57" t="s">
        <v>106</v>
      </c>
      <c r="I16" s="57" t="s">
        <v>409</v>
      </c>
      <c r="J16" s="57" t="s">
        <v>410</v>
      </c>
      <c r="K16" s="58">
        <v>10</v>
      </c>
      <c r="L16" s="57">
        <v>427130</v>
      </c>
      <c r="M16" s="57">
        <v>565526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pncK9JcXR2Zu6oCv6oGI4nT/qX0NX5GPGPcpdnoK812BmUFs+ymdgbjwko5ldQSw8LMeRVibrkFvCAkVO+ZERg==" saltValue="1XEb1/m6XD52hlarRd3Hu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6"/>
  <sheetViews>
    <sheetView topLeftCell="A4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120</v>
      </c>
      <c r="B2" s="8">
        <f>M14</f>
        <v>1</v>
      </c>
      <c r="C2" s="8" t="str">
        <f>E16</f>
        <v>RADZIEJOWSKI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622110</v>
      </c>
      <c r="B16" s="55" t="s">
        <v>1048</v>
      </c>
      <c r="C16" s="56" t="s">
        <v>1049</v>
      </c>
      <c r="D16" s="57" t="s">
        <v>14</v>
      </c>
      <c r="E16" s="57" t="s">
        <v>202</v>
      </c>
      <c r="F16" s="57" t="s">
        <v>212</v>
      </c>
      <c r="G16" s="57" t="s">
        <v>1047</v>
      </c>
      <c r="H16" s="57" t="s">
        <v>212</v>
      </c>
      <c r="I16" s="57" t="s">
        <v>514</v>
      </c>
      <c r="J16" s="57" t="s">
        <v>515</v>
      </c>
      <c r="K16" s="57">
        <v>58</v>
      </c>
      <c r="L16" s="57">
        <v>468097</v>
      </c>
      <c r="M16" s="57">
        <v>528053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r8SDkiEdJBJO4UuoC7OJ6FmIyrLePVVcE1vbX3SYKDl6ehiDowlRsZIrd1BPlc6l8E+BTM4BA0EIXGzWye54PQ==" saltValue="0gALpjhquSweq3WGwL5aw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18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119</v>
      </c>
      <c r="B2" s="8">
        <f>M14</f>
        <v>3</v>
      </c>
      <c r="C2" s="8" t="str">
        <f>E16</f>
        <v>RADZIEJOWSKI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622282</v>
      </c>
      <c r="B16" s="55" t="s">
        <v>1050</v>
      </c>
      <c r="C16" s="56" t="s">
        <v>1051</v>
      </c>
      <c r="D16" s="57" t="s">
        <v>14</v>
      </c>
      <c r="E16" s="57" t="s">
        <v>202</v>
      </c>
      <c r="F16" s="57" t="s">
        <v>212</v>
      </c>
      <c r="G16" s="57" t="s">
        <v>1047</v>
      </c>
      <c r="H16" s="57" t="s">
        <v>212</v>
      </c>
      <c r="I16" s="57" t="s">
        <v>1052</v>
      </c>
      <c r="J16" s="57" t="s">
        <v>1053</v>
      </c>
      <c r="K16" s="57">
        <v>4</v>
      </c>
      <c r="L16" s="57">
        <v>467535</v>
      </c>
      <c r="M16" s="57">
        <v>528658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622502</v>
      </c>
      <c r="B17" s="55" t="s">
        <v>1054</v>
      </c>
      <c r="C17" s="56" t="s">
        <v>1055</v>
      </c>
      <c r="D17" s="57" t="s">
        <v>14</v>
      </c>
      <c r="E17" s="57" t="s">
        <v>202</v>
      </c>
      <c r="F17" s="57" t="s">
        <v>212</v>
      </c>
      <c r="G17" s="57" t="s">
        <v>1047</v>
      </c>
      <c r="H17" s="57" t="s">
        <v>212</v>
      </c>
      <c r="I17" s="57" t="s">
        <v>28</v>
      </c>
      <c r="J17" s="57" t="s">
        <v>22</v>
      </c>
      <c r="K17" s="57">
        <v>10</v>
      </c>
      <c r="L17" s="57">
        <v>468089</v>
      </c>
      <c r="M17" s="57">
        <v>528644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622503</v>
      </c>
      <c r="B18" s="55" t="s">
        <v>1056</v>
      </c>
      <c r="C18" s="56" t="s">
        <v>1057</v>
      </c>
      <c r="D18" s="57" t="s">
        <v>14</v>
      </c>
      <c r="E18" s="57" t="s">
        <v>202</v>
      </c>
      <c r="F18" s="57" t="s">
        <v>212</v>
      </c>
      <c r="G18" s="57" t="s">
        <v>1047</v>
      </c>
      <c r="H18" s="57" t="s">
        <v>212</v>
      </c>
      <c r="I18" s="57" t="s">
        <v>28</v>
      </c>
      <c r="J18" s="57" t="s">
        <v>22</v>
      </c>
      <c r="K18" s="57">
        <v>12</v>
      </c>
      <c r="L18" s="57">
        <v>468165</v>
      </c>
      <c r="M18" s="57">
        <v>528582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9nRLyAMdrIBuw82+gJvrrECo7hHwgFxSKHrxv19iy6t8FB1oTCYIyRyw+U20O2itgF8JlF9EOXKVyPEzTL1yrQ==" saltValue="FTQWPuCTsWBQ4Gd5ebdT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118</v>
      </c>
      <c r="B2" s="8">
        <f>M14</f>
        <v>2</v>
      </c>
      <c r="C2" s="8" t="str">
        <f>E16</f>
        <v>NAKIELSKI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606672</v>
      </c>
      <c r="B16" s="55" t="s">
        <v>87</v>
      </c>
      <c r="C16" s="56" t="s">
        <v>88</v>
      </c>
      <c r="D16" s="57" t="s">
        <v>14</v>
      </c>
      <c r="E16" s="57" t="s">
        <v>89</v>
      </c>
      <c r="F16" s="57" t="s">
        <v>90</v>
      </c>
      <c r="G16" s="57" t="s">
        <v>91</v>
      </c>
      <c r="H16" s="57" t="s">
        <v>92</v>
      </c>
      <c r="I16" s="57" t="s">
        <v>16</v>
      </c>
      <c r="J16" s="57" t="s">
        <v>17</v>
      </c>
      <c r="K16" s="57">
        <v>27</v>
      </c>
      <c r="L16" s="57">
        <v>391186</v>
      </c>
      <c r="M16" s="57">
        <v>573747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607866</v>
      </c>
      <c r="B17" s="55" t="s">
        <v>93</v>
      </c>
      <c r="C17" s="56" t="s">
        <v>94</v>
      </c>
      <c r="D17" s="57" t="s">
        <v>14</v>
      </c>
      <c r="E17" s="57" t="s">
        <v>89</v>
      </c>
      <c r="F17" s="57" t="s">
        <v>90</v>
      </c>
      <c r="G17" s="57" t="s">
        <v>95</v>
      </c>
      <c r="H17" s="57" t="s">
        <v>96</v>
      </c>
      <c r="I17" s="57" t="s">
        <v>16</v>
      </c>
      <c r="J17" s="57" t="s">
        <v>17</v>
      </c>
      <c r="K17" s="57">
        <v>14</v>
      </c>
      <c r="L17" s="57">
        <v>401241</v>
      </c>
      <c r="M17" s="57">
        <v>574702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a+fL6t+SaqOrWjGz2Et/jFObF/LfFSaCB89FNTuQSxrGeVfzhkpf0it27MjI8VkZjAUSm4aShj34AYne+OOjyA==" saltValue="Fv7kvtlKYmVceyFMlyjD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9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117</v>
      </c>
      <c r="B2" s="8">
        <f>M14</f>
        <v>4</v>
      </c>
      <c r="C2" s="8" t="str">
        <f>E16</f>
        <v>NAKIELSKI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606038</v>
      </c>
      <c r="B16" s="55" t="s">
        <v>430</v>
      </c>
      <c r="C16" s="56" t="s">
        <v>431</v>
      </c>
      <c r="D16" s="57" t="s">
        <v>14</v>
      </c>
      <c r="E16" s="57" t="s">
        <v>89</v>
      </c>
      <c r="F16" s="57" t="s">
        <v>90</v>
      </c>
      <c r="G16" s="57" t="s">
        <v>432</v>
      </c>
      <c r="H16" s="57" t="s">
        <v>90</v>
      </c>
      <c r="I16" s="57" t="s">
        <v>433</v>
      </c>
      <c r="J16" s="57" t="s">
        <v>434</v>
      </c>
      <c r="K16" s="58">
        <v>3</v>
      </c>
      <c r="L16" s="57">
        <v>398704</v>
      </c>
      <c r="M16" s="57">
        <v>570790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606198</v>
      </c>
      <c r="B17" s="55" t="s">
        <v>435</v>
      </c>
      <c r="C17" s="56" t="s">
        <v>436</v>
      </c>
      <c r="D17" s="57" t="s">
        <v>14</v>
      </c>
      <c r="E17" s="57" t="s">
        <v>89</v>
      </c>
      <c r="F17" s="57" t="s">
        <v>90</v>
      </c>
      <c r="G17" s="57" t="s">
        <v>432</v>
      </c>
      <c r="H17" s="57" t="s">
        <v>90</v>
      </c>
      <c r="I17" s="57" t="s">
        <v>437</v>
      </c>
      <c r="J17" s="57" t="s">
        <v>438</v>
      </c>
      <c r="K17" s="58">
        <v>1</v>
      </c>
      <c r="L17" s="57">
        <v>398610</v>
      </c>
      <c r="M17" s="57">
        <v>570763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612035</v>
      </c>
      <c r="B18" s="55" t="s">
        <v>459</v>
      </c>
      <c r="C18" s="56" t="s">
        <v>460</v>
      </c>
      <c r="D18" s="57" t="s">
        <v>14</v>
      </c>
      <c r="E18" s="57" t="s">
        <v>89</v>
      </c>
      <c r="F18" s="57" t="s">
        <v>132</v>
      </c>
      <c r="G18" s="57" t="s">
        <v>458</v>
      </c>
      <c r="H18" s="57" t="s">
        <v>132</v>
      </c>
      <c r="I18" s="57" t="s">
        <v>182</v>
      </c>
      <c r="J18" s="57" t="s">
        <v>183</v>
      </c>
      <c r="K18" s="58">
        <v>3</v>
      </c>
      <c r="L18" s="57">
        <v>406258</v>
      </c>
      <c r="M18" s="57">
        <v>586787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610848</v>
      </c>
      <c r="B19" s="55" t="s">
        <v>461</v>
      </c>
      <c r="C19" s="56" t="s">
        <v>462</v>
      </c>
      <c r="D19" s="57" t="s">
        <v>14</v>
      </c>
      <c r="E19" s="57" t="s">
        <v>89</v>
      </c>
      <c r="F19" s="57" t="s">
        <v>132</v>
      </c>
      <c r="G19" s="57" t="s">
        <v>458</v>
      </c>
      <c r="H19" s="57" t="s">
        <v>132</v>
      </c>
      <c r="I19" s="57" t="s">
        <v>463</v>
      </c>
      <c r="J19" s="57" t="s">
        <v>464</v>
      </c>
      <c r="K19" s="58">
        <v>18</v>
      </c>
      <c r="L19" s="57">
        <v>405540</v>
      </c>
      <c r="M19" s="57">
        <v>586994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GmPzbf15jfmAqS7/qzkUZKyMkWTLe9iZFpVp/PtRM8OyzzuXGVdzL13l4RG27y1cHoHTY1gDOVreQYLzsZj7WA==" saltValue="5OgU/PV/NZdAhz+aELJ9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7"/>
  <sheetViews>
    <sheetView topLeftCell="A4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116</v>
      </c>
      <c r="B2" s="8">
        <f>M14</f>
        <v>2</v>
      </c>
      <c r="C2" s="8" t="str">
        <f>E16</f>
        <v>NAKIELSKI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606620</v>
      </c>
      <c r="B16" s="55" t="s">
        <v>439</v>
      </c>
      <c r="C16" s="56" t="s">
        <v>440</v>
      </c>
      <c r="D16" s="57" t="s">
        <v>14</v>
      </c>
      <c r="E16" s="57" t="s">
        <v>89</v>
      </c>
      <c r="F16" s="57" t="s">
        <v>90</v>
      </c>
      <c r="G16" s="57" t="s">
        <v>432</v>
      </c>
      <c r="H16" s="57" t="s">
        <v>90</v>
      </c>
      <c r="I16" s="57" t="s">
        <v>441</v>
      </c>
      <c r="J16" s="57" t="s">
        <v>442</v>
      </c>
      <c r="K16" s="58">
        <v>32</v>
      </c>
      <c r="L16" s="57">
        <v>398680</v>
      </c>
      <c r="M16" s="57">
        <v>570681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606020</v>
      </c>
      <c r="B17" s="55" t="s">
        <v>443</v>
      </c>
      <c r="C17" s="56" t="s">
        <v>444</v>
      </c>
      <c r="D17" s="57" t="s">
        <v>14</v>
      </c>
      <c r="E17" s="57" t="s">
        <v>89</v>
      </c>
      <c r="F17" s="57" t="s">
        <v>90</v>
      </c>
      <c r="G17" s="57" t="s">
        <v>432</v>
      </c>
      <c r="H17" s="57" t="s">
        <v>90</v>
      </c>
      <c r="I17" s="57" t="s">
        <v>445</v>
      </c>
      <c r="J17" s="57" t="s">
        <v>446</v>
      </c>
      <c r="K17" s="58">
        <v>1</v>
      </c>
      <c r="L17" s="57">
        <v>398917</v>
      </c>
      <c r="M17" s="57">
        <v>570909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QLffO7TtUC6bmnqNY82HHBatnIsKsc5kay9WJULuXgIT6KN+cXFtbRt7yMiGrDJUARd+2h6++E70k/fjfi/QBw==" saltValue="gY5pUTBX2gFmK3P8B5hd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115</v>
      </c>
      <c r="B2" s="8">
        <f>M14</f>
        <v>2</v>
      </c>
      <c r="C2" s="8" t="str">
        <f>E16</f>
        <v>MOGILEŃSKI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600620</v>
      </c>
      <c r="B16" s="55" t="s">
        <v>110</v>
      </c>
      <c r="C16" s="56" t="s">
        <v>111</v>
      </c>
      <c r="D16" s="57" t="s">
        <v>14</v>
      </c>
      <c r="E16" s="57" t="s">
        <v>35</v>
      </c>
      <c r="F16" s="57" t="s">
        <v>107</v>
      </c>
      <c r="G16" s="57" t="s">
        <v>108</v>
      </c>
      <c r="H16" s="57" t="s">
        <v>109</v>
      </c>
      <c r="I16" s="57" t="s">
        <v>16</v>
      </c>
      <c r="J16" s="57" t="s">
        <v>17</v>
      </c>
      <c r="K16" s="57">
        <v>2</v>
      </c>
      <c r="L16" s="57">
        <v>432851</v>
      </c>
      <c r="M16" s="57">
        <v>528182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601858</v>
      </c>
      <c r="B17" s="55" t="s">
        <v>116</v>
      </c>
      <c r="C17" s="56" t="s">
        <v>117</v>
      </c>
      <c r="D17" s="57" t="s">
        <v>14</v>
      </c>
      <c r="E17" s="57" t="s">
        <v>35</v>
      </c>
      <c r="F17" s="57" t="s">
        <v>107</v>
      </c>
      <c r="G17" s="57" t="s">
        <v>118</v>
      </c>
      <c r="H17" s="57" t="s">
        <v>119</v>
      </c>
      <c r="I17" s="57" t="s">
        <v>16</v>
      </c>
      <c r="J17" s="57" t="s">
        <v>17</v>
      </c>
      <c r="K17" s="57">
        <v>72</v>
      </c>
      <c r="L17" s="57">
        <v>434137</v>
      </c>
      <c r="M17" s="57">
        <v>526622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AjsHSHU0sTKOaDddHpH9fjp3fylVEvKutiDhxI7Xp/N38NyEMwZeCaRlj2kCx//Cj7n0tQ360sxW6WjzcR1JFw==" saltValue="/dUeiGX4l1rwhfQFjdT75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22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114</v>
      </c>
      <c r="B2" s="8">
        <f>M14</f>
        <v>7</v>
      </c>
      <c r="C2" s="8" t="str">
        <f>E16</f>
        <v>MOGILEŃSKI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596861</v>
      </c>
      <c r="B16" s="55" t="s">
        <v>33</v>
      </c>
      <c r="C16" s="56" t="s">
        <v>34</v>
      </c>
      <c r="D16" s="57" t="s">
        <v>14</v>
      </c>
      <c r="E16" s="57" t="s">
        <v>35</v>
      </c>
      <c r="F16" s="57" t="s">
        <v>36</v>
      </c>
      <c r="G16" s="57" t="s">
        <v>37</v>
      </c>
      <c r="H16" s="57" t="s">
        <v>36</v>
      </c>
      <c r="I16" s="57" t="s">
        <v>28</v>
      </c>
      <c r="J16" s="57" t="s">
        <v>22</v>
      </c>
      <c r="K16" s="57">
        <v>15</v>
      </c>
      <c r="L16" s="57">
        <v>428442</v>
      </c>
      <c r="M16" s="57">
        <v>542535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597151</v>
      </c>
      <c r="B17" s="55" t="s">
        <v>38</v>
      </c>
      <c r="C17" s="56" t="s">
        <v>39</v>
      </c>
      <c r="D17" s="57" t="s">
        <v>14</v>
      </c>
      <c r="E17" s="57" t="s">
        <v>35</v>
      </c>
      <c r="F17" s="57" t="s">
        <v>36</v>
      </c>
      <c r="G17" s="57" t="s">
        <v>40</v>
      </c>
      <c r="H17" s="57" t="s">
        <v>41</v>
      </c>
      <c r="I17" s="57" t="s">
        <v>16</v>
      </c>
      <c r="J17" s="57" t="s">
        <v>17</v>
      </c>
      <c r="K17" s="57">
        <v>38</v>
      </c>
      <c r="L17" s="57">
        <v>425407</v>
      </c>
      <c r="M17" s="57">
        <v>541073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602314</v>
      </c>
      <c r="B18" s="55" t="s">
        <v>120</v>
      </c>
      <c r="C18" s="56" t="s">
        <v>121</v>
      </c>
      <c r="D18" s="57" t="s">
        <v>14</v>
      </c>
      <c r="E18" s="57" t="s">
        <v>35</v>
      </c>
      <c r="F18" s="57" t="s">
        <v>107</v>
      </c>
      <c r="G18" s="57" t="s">
        <v>122</v>
      </c>
      <c r="H18" s="57" t="s">
        <v>123</v>
      </c>
      <c r="I18" s="57" t="s">
        <v>16</v>
      </c>
      <c r="J18" s="57" t="s">
        <v>17</v>
      </c>
      <c r="K18" s="57">
        <v>55</v>
      </c>
      <c r="L18" s="57">
        <v>424184</v>
      </c>
      <c r="M18" s="57">
        <v>533055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603229</v>
      </c>
      <c r="B19" s="55" t="s">
        <v>124</v>
      </c>
      <c r="C19" s="56" t="s">
        <v>125</v>
      </c>
      <c r="D19" s="57" t="s">
        <v>14</v>
      </c>
      <c r="E19" s="57" t="s">
        <v>35</v>
      </c>
      <c r="F19" s="57" t="s">
        <v>107</v>
      </c>
      <c r="G19" s="57" t="s">
        <v>126</v>
      </c>
      <c r="H19" s="57" t="s">
        <v>127</v>
      </c>
      <c r="I19" s="57" t="s">
        <v>16</v>
      </c>
      <c r="J19" s="57" t="s">
        <v>17</v>
      </c>
      <c r="K19" s="57">
        <v>7</v>
      </c>
      <c r="L19" s="57">
        <v>430068</v>
      </c>
      <c r="M19" s="57">
        <v>537605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603403</v>
      </c>
      <c r="B20" s="55" t="s">
        <v>128</v>
      </c>
      <c r="C20" s="56" t="s">
        <v>129</v>
      </c>
      <c r="D20" s="57" t="s">
        <v>14</v>
      </c>
      <c r="E20" s="57" t="s">
        <v>35</v>
      </c>
      <c r="F20" s="57" t="s">
        <v>107</v>
      </c>
      <c r="G20" s="57" t="s">
        <v>130</v>
      </c>
      <c r="H20" s="57" t="s">
        <v>131</v>
      </c>
      <c r="I20" s="57" t="s">
        <v>16</v>
      </c>
      <c r="J20" s="57" t="s">
        <v>17</v>
      </c>
      <c r="K20" s="57">
        <v>29</v>
      </c>
      <c r="L20" s="57">
        <v>427920</v>
      </c>
      <c r="M20" s="57">
        <v>527644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603909</v>
      </c>
      <c r="B21" s="55" t="s">
        <v>491</v>
      </c>
      <c r="C21" s="56" t="s">
        <v>492</v>
      </c>
      <c r="D21" s="57" t="s">
        <v>14</v>
      </c>
      <c r="E21" s="57" t="s">
        <v>35</v>
      </c>
      <c r="F21" s="57" t="s">
        <v>144</v>
      </c>
      <c r="G21" s="57" t="s">
        <v>490</v>
      </c>
      <c r="H21" s="57" t="s">
        <v>144</v>
      </c>
      <c r="I21" s="57" t="s">
        <v>287</v>
      </c>
      <c r="J21" s="57" t="s">
        <v>493</v>
      </c>
      <c r="K21" s="58">
        <v>15</v>
      </c>
      <c r="L21" s="57">
        <v>443878</v>
      </c>
      <c r="M21" s="57">
        <v>530022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603897</v>
      </c>
      <c r="B22" s="55" t="s">
        <v>494</v>
      </c>
      <c r="C22" s="56" t="s">
        <v>495</v>
      </c>
      <c r="D22" s="57" t="s">
        <v>14</v>
      </c>
      <c r="E22" s="57" t="s">
        <v>35</v>
      </c>
      <c r="F22" s="57" t="s">
        <v>144</v>
      </c>
      <c r="G22" s="57" t="s">
        <v>490</v>
      </c>
      <c r="H22" s="57" t="s">
        <v>144</v>
      </c>
      <c r="I22" s="57" t="s">
        <v>496</v>
      </c>
      <c r="J22" s="57" t="s">
        <v>497</v>
      </c>
      <c r="K22" s="58">
        <v>2</v>
      </c>
      <c r="L22" s="57">
        <v>443432</v>
      </c>
      <c r="M22" s="57">
        <v>529456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GW2Lh7HDLCeHZt+oxqDICu1Ap67pX5cVt1M0d+Ubc1fSXAY5n4tJA64CY2yDn2N4K0RHOSZa0geKetUR2e8Ikg==" saltValue="I67GWf0baW0O4/hEBcgwh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113</v>
      </c>
      <c r="B2" s="8">
        <f>M14</f>
        <v>2</v>
      </c>
      <c r="C2" s="8" t="str">
        <f>E16</f>
        <v>MOGILEŃSKI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601659</v>
      </c>
      <c r="B16" s="55" t="s">
        <v>112</v>
      </c>
      <c r="C16" s="56" t="s">
        <v>113</v>
      </c>
      <c r="D16" s="57" t="s">
        <v>14</v>
      </c>
      <c r="E16" s="57" t="s">
        <v>35</v>
      </c>
      <c r="F16" s="57" t="s">
        <v>107</v>
      </c>
      <c r="G16" s="57" t="s">
        <v>114</v>
      </c>
      <c r="H16" s="57" t="s">
        <v>115</v>
      </c>
      <c r="I16" s="57" t="s">
        <v>16</v>
      </c>
      <c r="J16" s="57" t="s">
        <v>17</v>
      </c>
      <c r="K16" s="57">
        <v>45</v>
      </c>
      <c r="L16" s="57">
        <v>434963</v>
      </c>
      <c r="M16" s="57">
        <v>528633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599666</v>
      </c>
      <c r="B17" s="55" t="s">
        <v>452</v>
      </c>
      <c r="C17" s="56" t="s">
        <v>453</v>
      </c>
      <c r="D17" s="57" t="s">
        <v>14</v>
      </c>
      <c r="E17" s="57" t="s">
        <v>35</v>
      </c>
      <c r="F17" s="57" t="s">
        <v>107</v>
      </c>
      <c r="G17" s="57" t="s">
        <v>454</v>
      </c>
      <c r="H17" s="57" t="s">
        <v>107</v>
      </c>
      <c r="I17" s="57" t="s">
        <v>20</v>
      </c>
      <c r="J17" s="57" t="s">
        <v>21</v>
      </c>
      <c r="K17" s="58">
        <v>9</v>
      </c>
      <c r="L17" s="57">
        <v>428834</v>
      </c>
      <c r="M17" s="57">
        <v>533058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1rnlpPnMME7aqa/04c5/6xEo/XAOfXUrYCzIy8gz7x3NR0ee3DpT0EZLAs9wU/GLW5iD2NhGWpME+Pllh53yJw==" saltValue="cOV6Rc1hAAjMRqSAOyg3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112</v>
      </c>
      <c r="B2" s="8">
        <f>M14</f>
        <v>2</v>
      </c>
      <c r="C2" s="8" t="str">
        <f>E16</f>
        <v>LIPNOWSKI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583102</v>
      </c>
      <c r="B16" s="55" t="s">
        <v>1043</v>
      </c>
      <c r="C16" s="56" t="s">
        <v>1044</v>
      </c>
      <c r="D16" s="57" t="s">
        <v>14</v>
      </c>
      <c r="E16" s="57" t="s">
        <v>196</v>
      </c>
      <c r="F16" s="57" t="s">
        <v>207</v>
      </c>
      <c r="G16" s="57" t="s">
        <v>1042</v>
      </c>
      <c r="H16" s="57" t="s">
        <v>207</v>
      </c>
      <c r="I16" s="57" t="s">
        <v>210</v>
      </c>
      <c r="J16" s="57" t="s">
        <v>211</v>
      </c>
      <c r="K16" s="57">
        <v>1</v>
      </c>
      <c r="L16" s="57">
        <v>512053</v>
      </c>
      <c r="M16" s="57">
        <v>553915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583103</v>
      </c>
      <c r="B17" s="55" t="s">
        <v>1045</v>
      </c>
      <c r="C17" s="56" t="s">
        <v>1046</v>
      </c>
      <c r="D17" s="57" t="s">
        <v>14</v>
      </c>
      <c r="E17" s="57" t="s">
        <v>196</v>
      </c>
      <c r="F17" s="57" t="s">
        <v>207</v>
      </c>
      <c r="G17" s="57" t="s">
        <v>1042</v>
      </c>
      <c r="H17" s="57" t="s">
        <v>207</v>
      </c>
      <c r="I17" s="57" t="s">
        <v>210</v>
      </c>
      <c r="J17" s="57" t="s">
        <v>211</v>
      </c>
      <c r="K17" s="57">
        <v>2</v>
      </c>
      <c r="L17" s="57">
        <v>512079</v>
      </c>
      <c r="M17" s="57">
        <v>554051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Tr+hWIVMQ8asqWKT2VEUKEfE1U5dT6KksfRTOF6PG7ZFxX2BG+RNKhhODHwF+cZUmtApjY+81NHGcnnlIILphg==" saltValue="9aZ+7QdsQknI0SqfEvVNs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16"/>
  <sheetViews>
    <sheetView topLeftCell="A4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111</v>
      </c>
      <c r="B2" s="8">
        <f>M14</f>
        <v>1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564899</v>
      </c>
      <c r="B16" s="55" t="s">
        <v>417</v>
      </c>
      <c r="C16" s="56" t="s">
        <v>418</v>
      </c>
      <c r="D16" s="57" t="s">
        <v>14</v>
      </c>
      <c r="E16" s="57" t="s">
        <v>18</v>
      </c>
      <c r="F16" s="57" t="s">
        <v>67</v>
      </c>
      <c r="G16" s="57" t="s">
        <v>362</v>
      </c>
      <c r="H16" s="57" t="s">
        <v>67</v>
      </c>
      <c r="I16" s="57" t="s">
        <v>419</v>
      </c>
      <c r="J16" s="57" t="s">
        <v>420</v>
      </c>
      <c r="K16" s="58">
        <v>33</v>
      </c>
      <c r="L16" s="57">
        <v>449273</v>
      </c>
      <c r="M16" s="57">
        <v>548117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2MqlisYnTyPCyginaKB/vhvexo9wTRyzqzA9r140Js4ac8q1YOS88+YUu2fvHuQ/+WAzvVV7x2N4QG4XRWZskQ==" saltValue="L1cDo8QaMthrE2wNvC654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146</v>
      </c>
      <c r="B2" s="8">
        <f>M14</f>
        <v>2</v>
      </c>
      <c r="C2" s="8" t="str">
        <f>E16</f>
        <v>ŻNIŃSKI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740541</v>
      </c>
      <c r="B16" s="55" t="s">
        <v>50</v>
      </c>
      <c r="C16" s="56" t="s">
        <v>51</v>
      </c>
      <c r="D16" s="57" t="s">
        <v>14</v>
      </c>
      <c r="E16" s="57" t="s">
        <v>15</v>
      </c>
      <c r="F16" s="57" t="s">
        <v>52</v>
      </c>
      <c r="G16" s="57" t="s">
        <v>53</v>
      </c>
      <c r="H16" s="57" t="s">
        <v>52</v>
      </c>
      <c r="I16" s="57" t="s">
        <v>54</v>
      </c>
      <c r="J16" s="57" t="s">
        <v>55</v>
      </c>
      <c r="K16" s="57">
        <v>6</v>
      </c>
      <c r="L16" s="57">
        <v>415793</v>
      </c>
      <c r="M16" s="57">
        <v>545430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749681</v>
      </c>
      <c r="B17" s="55" t="s">
        <v>157</v>
      </c>
      <c r="C17" s="56" t="s">
        <v>158</v>
      </c>
      <c r="D17" s="57" t="s">
        <v>14</v>
      </c>
      <c r="E17" s="57" t="s">
        <v>15</v>
      </c>
      <c r="F17" s="57" t="s">
        <v>156</v>
      </c>
      <c r="G17" s="57" t="s">
        <v>159</v>
      </c>
      <c r="H17" s="57" t="s">
        <v>160</v>
      </c>
      <c r="I17" s="57" t="s">
        <v>16</v>
      </c>
      <c r="J17" s="57" t="s">
        <v>17</v>
      </c>
      <c r="K17" s="57">
        <v>20</v>
      </c>
      <c r="L17" s="57">
        <v>408495</v>
      </c>
      <c r="M17" s="57">
        <v>552355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WfEWsquABw5iTCQbntF7QKZyCNNF+stP4lIGHT3II8rC3H8qd42BYdSUZ0bY0xlAChQ70VYT6lwcev8oLNMR5g==" saltValue="OOOV5I5EpwD4/fOmsdjX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9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110</v>
      </c>
      <c r="B2" s="8">
        <f>M14</f>
        <v>4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572504</v>
      </c>
      <c r="B16" s="55" t="s">
        <v>69</v>
      </c>
      <c r="C16" s="56" t="s">
        <v>70</v>
      </c>
      <c r="D16" s="57" t="s">
        <v>14</v>
      </c>
      <c r="E16" s="57" t="s">
        <v>18</v>
      </c>
      <c r="F16" s="57" t="s">
        <v>68</v>
      </c>
      <c r="G16" s="57" t="s">
        <v>71</v>
      </c>
      <c r="H16" s="57" t="s">
        <v>72</v>
      </c>
      <c r="I16" s="57" t="s">
        <v>16</v>
      </c>
      <c r="J16" s="57" t="s">
        <v>17</v>
      </c>
      <c r="K16" s="57">
        <v>10</v>
      </c>
      <c r="L16" s="57">
        <v>443679</v>
      </c>
      <c r="M16" s="57">
        <v>540155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564465</v>
      </c>
      <c r="B17" s="55" t="s">
        <v>376</v>
      </c>
      <c r="C17" s="56" t="s">
        <v>377</v>
      </c>
      <c r="D17" s="57" t="s">
        <v>14</v>
      </c>
      <c r="E17" s="57" t="s">
        <v>18</v>
      </c>
      <c r="F17" s="57" t="s">
        <v>67</v>
      </c>
      <c r="G17" s="57" t="s">
        <v>362</v>
      </c>
      <c r="H17" s="57" t="s">
        <v>67</v>
      </c>
      <c r="I17" s="57" t="s">
        <v>378</v>
      </c>
      <c r="J17" s="57" t="s">
        <v>379</v>
      </c>
      <c r="K17" s="58">
        <v>15</v>
      </c>
      <c r="L17" s="57">
        <v>449210</v>
      </c>
      <c r="M17" s="57">
        <v>548164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560776</v>
      </c>
      <c r="B18" s="55" t="s">
        <v>405</v>
      </c>
      <c r="C18" s="56" t="s">
        <v>406</v>
      </c>
      <c r="D18" s="57" t="s">
        <v>14</v>
      </c>
      <c r="E18" s="57" t="s">
        <v>18</v>
      </c>
      <c r="F18" s="57" t="s">
        <v>67</v>
      </c>
      <c r="G18" s="57" t="s">
        <v>362</v>
      </c>
      <c r="H18" s="57" t="s">
        <v>67</v>
      </c>
      <c r="I18" s="57" t="s">
        <v>403</v>
      </c>
      <c r="J18" s="57" t="s">
        <v>404</v>
      </c>
      <c r="K18" s="58">
        <v>53</v>
      </c>
      <c r="L18" s="57">
        <v>449282</v>
      </c>
      <c r="M18" s="57">
        <v>548232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576058</v>
      </c>
      <c r="B19" s="55" t="s">
        <v>477</v>
      </c>
      <c r="C19" s="56" t="s">
        <v>478</v>
      </c>
      <c r="D19" s="57" t="s">
        <v>14</v>
      </c>
      <c r="E19" s="57" t="s">
        <v>18</v>
      </c>
      <c r="F19" s="57" t="s">
        <v>141</v>
      </c>
      <c r="G19" s="57" t="s">
        <v>476</v>
      </c>
      <c r="H19" s="57" t="s">
        <v>141</v>
      </c>
      <c r="I19" s="57" t="s">
        <v>28</v>
      </c>
      <c r="J19" s="57" t="s">
        <v>22</v>
      </c>
      <c r="K19" s="58">
        <v>44</v>
      </c>
      <c r="L19" s="57">
        <v>438529</v>
      </c>
      <c r="M19" s="57">
        <v>549584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yUMeJh5XC2Qirg6N9UGEotH6HXgdXv7ch9cSFq+XARgvZ1oAWGmiKbdIDh35ysd0OOpEjRY1w9m5T3PHtkA9tA==" saltValue="ivB4hJkvxtgJZxNmgfV8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29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109</v>
      </c>
      <c r="B2" s="8">
        <f>M14</f>
        <v>14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564301</v>
      </c>
      <c r="B16" s="55" t="s">
        <v>360</v>
      </c>
      <c r="C16" s="56" t="s">
        <v>361</v>
      </c>
      <c r="D16" s="57" t="s">
        <v>14</v>
      </c>
      <c r="E16" s="57" t="s">
        <v>18</v>
      </c>
      <c r="F16" s="57" t="s">
        <v>67</v>
      </c>
      <c r="G16" s="57" t="s">
        <v>362</v>
      </c>
      <c r="H16" s="57" t="s">
        <v>67</v>
      </c>
      <c r="I16" s="57" t="s">
        <v>363</v>
      </c>
      <c r="J16" s="57" t="s">
        <v>364</v>
      </c>
      <c r="K16" s="58">
        <v>9</v>
      </c>
      <c r="L16" s="57">
        <v>449685</v>
      </c>
      <c r="M16" s="57">
        <v>543683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564337</v>
      </c>
      <c r="B17" s="55" t="s">
        <v>365</v>
      </c>
      <c r="C17" s="56" t="s">
        <v>366</v>
      </c>
      <c r="D17" s="57" t="s">
        <v>14</v>
      </c>
      <c r="E17" s="57" t="s">
        <v>18</v>
      </c>
      <c r="F17" s="57" t="s">
        <v>67</v>
      </c>
      <c r="G17" s="57" t="s">
        <v>362</v>
      </c>
      <c r="H17" s="57" t="s">
        <v>67</v>
      </c>
      <c r="I17" s="57" t="s">
        <v>367</v>
      </c>
      <c r="J17" s="57" t="s">
        <v>368</v>
      </c>
      <c r="K17" s="58">
        <v>29</v>
      </c>
      <c r="L17" s="57">
        <v>448953</v>
      </c>
      <c r="M17" s="57">
        <v>548494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560657</v>
      </c>
      <c r="B18" s="55" t="s">
        <v>369</v>
      </c>
      <c r="C18" s="56" t="s">
        <v>370</v>
      </c>
      <c r="D18" s="57" t="s">
        <v>14</v>
      </c>
      <c r="E18" s="57" t="s">
        <v>18</v>
      </c>
      <c r="F18" s="57" t="s">
        <v>67</v>
      </c>
      <c r="G18" s="57" t="s">
        <v>362</v>
      </c>
      <c r="H18" s="57" t="s">
        <v>67</v>
      </c>
      <c r="I18" s="57" t="s">
        <v>20</v>
      </c>
      <c r="J18" s="57" t="s">
        <v>21</v>
      </c>
      <c r="K18" s="58">
        <v>25</v>
      </c>
      <c r="L18" s="57">
        <v>449693</v>
      </c>
      <c r="M18" s="57">
        <v>548485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561020</v>
      </c>
      <c r="B19" s="55" t="s">
        <v>371</v>
      </c>
      <c r="C19" s="56" t="s">
        <v>372</v>
      </c>
      <c r="D19" s="57" t="s">
        <v>14</v>
      </c>
      <c r="E19" s="57" t="s">
        <v>18</v>
      </c>
      <c r="F19" s="57" t="s">
        <v>67</v>
      </c>
      <c r="G19" s="57" t="s">
        <v>362</v>
      </c>
      <c r="H19" s="57" t="s">
        <v>67</v>
      </c>
      <c r="I19" s="57" t="s">
        <v>373</v>
      </c>
      <c r="J19" s="57" t="s">
        <v>374</v>
      </c>
      <c r="K19" s="58" t="s">
        <v>375</v>
      </c>
      <c r="L19" s="57">
        <v>450118</v>
      </c>
      <c r="M19" s="57">
        <v>548212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560729</v>
      </c>
      <c r="B20" s="55" t="s">
        <v>380</v>
      </c>
      <c r="C20" s="56" t="s">
        <v>381</v>
      </c>
      <c r="D20" s="57" t="s">
        <v>14</v>
      </c>
      <c r="E20" s="57" t="s">
        <v>18</v>
      </c>
      <c r="F20" s="57" t="s">
        <v>67</v>
      </c>
      <c r="G20" s="57" t="s">
        <v>362</v>
      </c>
      <c r="H20" s="57" t="s">
        <v>67</v>
      </c>
      <c r="I20" s="57" t="s">
        <v>382</v>
      </c>
      <c r="J20" s="57" t="s">
        <v>383</v>
      </c>
      <c r="K20" s="58">
        <v>18</v>
      </c>
      <c r="L20" s="57">
        <v>449517</v>
      </c>
      <c r="M20" s="57">
        <v>548498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562295</v>
      </c>
      <c r="B21" s="55" t="s">
        <v>384</v>
      </c>
      <c r="C21" s="56" t="s">
        <v>385</v>
      </c>
      <c r="D21" s="57" t="s">
        <v>14</v>
      </c>
      <c r="E21" s="57" t="s">
        <v>18</v>
      </c>
      <c r="F21" s="57" t="s">
        <v>67</v>
      </c>
      <c r="G21" s="57" t="s">
        <v>362</v>
      </c>
      <c r="H21" s="57" t="s">
        <v>67</v>
      </c>
      <c r="I21" s="57" t="s">
        <v>386</v>
      </c>
      <c r="J21" s="57" t="s">
        <v>387</v>
      </c>
      <c r="K21" s="58">
        <v>4</v>
      </c>
      <c r="L21" s="57">
        <v>449337</v>
      </c>
      <c r="M21" s="57">
        <v>547283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564492</v>
      </c>
      <c r="B22" s="55" t="s">
        <v>388</v>
      </c>
      <c r="C22" s="56" t="s">
        <v>389</v>
      </c>
      <c r="D22" s="57" t="s">
        <v>14</v>
      </c>
      <c r="E22" s="57" t="s">
        <v>18</v>
      </c>
      <c r="F22" s="57" t="s">
        <v>67</v>
      </c>
      <c r="G22" s="57" t="s">
        <v>362</v>
      </c>
      <c r="H22" s="57" t="s">
        <v>67</v>
      </c>
      <c r="I22" s="57" t="s">
        <v>386</v>
      </c>
      <c r="J22" s="57" t="s">
        <v>387</v>
      </c>
      <c r="K22" s="58">
        <v>8</v>
      </c>
      <c r="L22" s="57">
        <v>449327</v>
      </c>
      <c r="M22" s="57">
        <v>547176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564536</v>
      </c>
      <c r="B23" s="55" t="s">
        <v>390</v>
      </c>
      <c r="C23" s="56" t="s">
        <v>391</v>
      </c>
      <c r="D23" s="57" t="s">
        <v>14</v>
      </c>
      <c r="E23" s="57" t="s">
        <v>18</v>
      </c>
      <c r="F23" s="57" t="s">
        <v>67</v>
      </c>
      <c r="G23" s="57" t="s">
        <v>362</v>
      </c>
      <c r="H23" s="57" t="s">
        <v>67</v>
      </c>
      <c r="I23" s="57" t="s">
        <v>392</v>
      </c>
      <c r="J23" s="57" t="s">
        <v>393</v>
      </c>
      <c r="K23" s="58">
        <v>3</v>
      </c>
      <c r="L23" s="57">
        <v>450684</v>
      </c>
      <c r="M23" s="57">
        <v>547835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564557</v>
      </c>
      <c r="B24" s="55" t="s">
        <v>394</v>
      </c>
      <c r="C24" s="56" t="s">
        <v>395</v>
      </c>
      <c r="D24" s="57" t="s">
        <v>14</v>
      </c>
      <c r="E24" s="57" t="s">
        <v>18</v>
      </c>
      <c r="F24" s="57" t="s">
        <v>67</v>
      </c>
      <c r="G24" s="57" t="s">
        <v>362</v>
      </c>
      <c r="H24" s="57" t="s">
        <v>67</v>
      </c>
      <c r="I24" s="57" t="s">
        <v>396</v>
      </c>
      <c r="J24" s="57" t="s">
        <v>397</v>
      </c>
      <c r="K24" s="58">
        <v>11</v>
      </c>
      <c r="L24" s="57">
        <v>450315</v>
      </c>
      <c r="M24" s="57">
        <v>548212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564649</v>
      </c>
      <c r="B25" s="55" t="s">
        <v>398</v>
      </c>
      <c r="C25" s="56" t="s">
        <v>399</v>
      </c>
      <c r="D25" s="57" t="s">
        <v>14</v>
      </c>
      <c r="E25" s="57" t="s">
        <v>18</v>
      </c>
      <c r="F25" s="57" t="s">
        <v>67</v>
      </c>
      <c r="G25" s="57" t="s">
        <v>362</v>
      </c>
      <c r="H25" s="57" t="s">
        <v>67</v>
      </c>
      <c r="I25" s="57" t="s">
        <v>400</v>
      </c>
      <c r="J25" s="57" t="s">
        <v>401</v>
      </c>
      <c r="K25" s="58" t="s">
        <v>402</v>
      </c>
      <c r="L25" s="57">
        <v>450514</v>
      </c>
      <c r="M25" s="57">
        <v>548368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9633047</v>
      </c>
      <c r="B26" s="55" t="s">
        <v>407</v>
      </c>
      <c r="C26" s="56" t="s">
        <v>408</v>
      </c>
      <c r="D26" s="57" t="s">
        <v>14</v>
      </c>
      <c r="E26" s="57" t="s">
        <v>18</v>
      </c>
      <c r="F26" s="57" t="s">
        <v>67</v>
      </c>
      <c r="G26" s="57" t="s">
        <v>362</v>
      </c>
      <c r="H26" s="57" t="s">
        <v>67</v>
      </c>
      <c r="I26" s="57" t="s">
        <v>409</v>
      </c>
      <c r="J26" s="57" t="s">
        <v>410</v>
      </c>
      <c r="K26" s="58">
        <v>18</v>
      </c>
      <c r="L26" s="57">
        <v>450208</v>
      </c>
      <c r="M26" s="57">
        <v>547633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564816</v>
      </c>
      <c r="B27" s="55" t="s">
        <v>411</v>
      </c>
      <c r="C27" s="56" t="s">
        <v>412</v>
      </c>
      <c r="D27" s="57" t="s">
        <v>14</v>
      </c>
      <c r="E27" s="57" t="s">
        <v>18</v>
      </c>
      <c r="F27" s="57" t="s">
        <v>67</v>
      </c>
      <c r="G27" s="57" t="s">
        <v>362</v>
      </c>
      <c r="H27" s="57" t="s">
        <v>67</v>
      </c>
      <c r="I27" s="57" t="s">
        <v>409</v>
      </c>
      <c r="J27" s="57" t="s">
        <v>410</v>
      </c>
      <c r="K27" s="58">
        <v>345</v>
      </c>
      <c r="L27" s="57">
        <v>449863</v>
      </c>
      <c r="M27" s="57">
        <v>543395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564845</v>
      </c>
      <c r="B28" s="55" t="s">
        <v>413</v>
      </c>
      <c r="C28" s="56" t="s">
        <v>414</v>
      </c>
      <c r="D28" s="57" t="s">
        <v>14</v>
      </c>
      <c r="E28" s="57" t="s">
        <v>18</v>
      </c>
      <c r="F28" s="57" t="s">
        <v>67</v>
      </c>
      <c r="G28" s="57" t="s">
        <v>362</v>
      </c>
      <c r="H28" s="57" t="s">
        <v>67</v>
      </c>
      <c r="I28" s="57" t="s">
        <v>415</v>
      </c>
      <c r="J28" s="57" t="s">
        <v>416</v>
      </c>
      <c r="K28" s="58">
        <v>119</v>
      </c>
      <c r="L28" s="57">
        <v>451156</v>
      </c>
      <c r="M28" s="57">
        <v>544668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564954</v>
      </c>
      <c r="B29" s="55" t="s">
        <v>428</v>
      </c>
      <c r="C29" s="56" t="s">
        <v>429</v>
      </c>
      <c r="D29" s="57" t="s">
        <v>14</v>
      </c>
      <c r="E29" s="57" t="s">
        <v>18</v>
      </c>
      <c r="F29" s="57" t="s">
        <v>67</v>
      </c>
      <c r="G29" s="57" t="s">
        <v>362</v>
      </c>
      <c r="H29" s="57" t="s">
        <v>67</v>
      </c>
      <c r="I29" s="57" t="s">
        <v>323</v>
      </c>
      <c r="J29" s="57" t="s">
        <v>324</v>
      </c>
      <c r="K29" s="58">
        <v>1</v>
      </c>
      <c r="L29" s="57">
        <v>449354</v>
      </c>
      <c r="M29" s="57">
        <v>546433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ue/QHBJy0VUBM5fWnvUVv5bflTgbkKzhD6j6kVAOvZMxiIJY/muNlfvGUGUDwgMvm7/zLFNMqkUwwKi3t/mLNg==" saltValue="OXEzFDDokElp8agsYLZ9i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108</v>
      </c>
      <c r="B2" s="8">
        <f>M14</f>
        <v>2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561578</v>
      </c>
      <c r="B16" s="55" t="s">
        <v>421</v>
      </c>
      <c r="C16" s="56" t="s">
        <v>422</v>
      </c>
      <c r="D16" s="57" t="s">
        <v>14</v>
      </c>
      <c r="E16" s="57" t="s">
        <v>18</v>
      </c>
      <c r="F16" s="57" t="s">
        <v>67</v>
      </c>
      <c r="G16" s="57" t="s">
        <v>362</v>
      </c>
      <c r="H16" s="57" t="s">
        <v>67</v>
      </c>
      <c r="I16" s="57" t="s">
        <v>321</v>
      </c>
      <c r="J16" s="57" t="s">
        <v>322</v>
      </c>
      <c r="K16" s="58" t="s">
        <v>423</v>
      </c>
      <c r="L16" s="57">
        <v>450624</v>
      </c>
      <c r="M16" s="57">
        <v>547484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564911</v>
      </c>
      <c r="B17" s="55" t="s">
        <v>424</v>
      </c>
      <c r="C17" s="56" t="s">
        <v>425</v>
      </c>
      <c r="D17" s="57" t="s">
        <v>14</v>
      </c>
      <c r="E17" s="57" t="s">
        <v>18</v>
      </c>
      <c r="F17" s="57" t="s">
        <v>67</v>
      </c>
      <c r="G17" s="57" t="s">
        <v>362</v>
      </c>
      <c r="H17" s="57" t="s">
        <v>67</v>
      </c>
      <c r="I17" s="57" t="s">
        <v>426</v>
      </c>
      <c r="J17" s="57" t="s">
        <v>427</v>
      </c>
      <c r="K17" s="58">
        <v>21</v>
      </c>
      <c r="L17" s="57">
        <v>449663</v>
      </c>
      <c r="M17" s="57">
        <v>548075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YBJ5/jmr5OWGhRaXXj/YWbSrIOIZ5ANt89IA1GjCQD+j1i3D3tufkt72js6/tNlB7TfHRpfiQwyr368UCL3FZA==" saltValue="c7ZX05FDNqrjDDaMMs5/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34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107</v>
      </c>
      <c r="B2" s="8">
        <f>M14</f>
        <v>19</v>
      </c>
      <c r="C2" s="8" t="str">
        <f>E16</f>
        <v>GRUDZIĄDZKI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19</v>
      </c>
      <c r="N14" s="42">
        <f>SUM(N16:N400)</f>
        <v>19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551967</v>
      </c>
      <c r="B16" s="55" t="s">
        <v>175</v>
      </c>
      <c r="C16" s="56" t="s">
        <v>176</v>
      </c>
      <c r="D16" s="57" t="s">
        <v>14</v>
      </c>
      <c r="E16" s="57" t="s">
        <v>166</v>
      </c>
      <c r="F16" s="57" t="s">
        <v>174</v>
      </c>
      <c r="G16" s="57" t="s">
        <v>177</v>
      </c>
      <c r="H16" s="57" t="s">
        <v>172</v>
      </c>
      <c r="I16" s="57" t="s">
        <v>154</v>
      </c>
      <c r="J16" s="57" t="s">
        <v>155</v>
      </c>
      <c r="K16" s="58">
        <v>43</v>
      </c>
      <c r="L16" s="57">
        <v>485723</v>
      </c>
      <c r="M16" s="57">
        <v>627824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782752</v>
      </c>
      <c r="B17" s="55" t="s">
        <v>779</v>
      </c>
      <c r="C17" s="56" t="s">
        <v>780</v>
      </c>
      <c r="D17" s="57" t="s">
        <v>14</v>
      </c>
      <c r="E17" s="57" t="s">
        <v>174</v>
      </c>
      <c r="F17" s="57" t="s">
        <v>174</v>
      </c>
      <c r="G17" s="57" t="s">
        <v>774</v>
      </c>
      <c r="H17" s="57" t="s">
        <v>174</v>
      </c>
      <c r="I17" s="57" t="s">
        <v>781</v>
      </c>
      <c r="J17" s="57" t="s">
        <v>782</v>
      </c>
      <c r="K17" s="58">
        <v>21</v>
      </c>
      <c r="L17" s="57">
        <v>484010</v>
      </c>
      <c r="M17" s="57">
        <v>623965</v>
      </c>
      <c r="N17" s="57">
        <v>1</v>
      </c>
      <c r="O17" s="59"/>
      <c r="P17" s="59"/>
      <c r="Q17" s="59"/>
      <c r="R17" s="32">
        <f t="shared" ref="R17:R34" si="1">ROUND(Q17*0.23,2)</f>
        <v>0</v>
      </c>
      <c r="S17" s="44">
        <f t="shared" ref="S17:S34" si="2">ROUND(Q17,2)+R17</f>
        <v>0</v>
      </c>
      <c r="T17" s="59"/>
      <c r="U17" s="59"/>
      <c r="V17" s="32">
        <f t="shared" ref="V17:V34" si="3">ROUND(U17*0.23,2)</f>
        <v>0</v>
      </c>
      <c r="W17" s="44">
        <f t="shared" ref="W17:W34" si="4">ROUND(U17,2)+V17</f>
        <v>0</v>
      </c>
    </row>
    <row r="18" spans="1:23" x14ac:dyDescent="0.25">
      <c r="A18" s="55">
        <v>781144</v>
      </c>
      <c r="B18" s="55" t="s">
        <v>783</v>
      </c>
      <c r="C18" s="56" t="s">
        <v>784</v>
      </c>
      <c r="D18" s="57" t="s">
        <v>14</v>
      </c>
      <c r="E18" s="57" t="s">
        <v>174</v>
      </c>
      <c r="F18" s="57" t="s">
        <v>174</v>
      </c>
      <c r="G18" s="57" t="s">
        <v>774</v>
      </c>
      <c r="H18" s="57" t="s">
        <v>174</v>
      </c>
      <c r="I18" s="57" t="s">
        <v>42</v>
      </c>
      <c r="J18" s="57" t="s">
        <v>43</v>
      </c>
      <c r="K18" s="58" t="s">
        <v>785</v>
      </c>
      <c r="L18" s="57">
        <v>483016</v>
      </c>
      <c r="M18" s="57">
        <v>623188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778414</v>
      </c>
      <c r="B19" s="55" t="s">
        <v>806</v>
      </c>
      <c r="C19" s="56" t="s">
        <v>807</v>
      </c>
      <c r="D19" s="57" t="s">
        <v>14</v>
      </c>
      <c r="E19" s="57" t="s">
        <v>174</v>
      </c>
      <c r="F19" s="57" t="s">
        <v>174</v>
      </c>
      <c r="G19" s="57" t="s">
        <v>774</v>
      </c>
      <c r="H19" s="57" t="s">
        <v>174</v>
      </c>
      <c r="I19" s="57" t="s">
        <v>808</v>
      </c>
      <c r="J19" s="57" t="s">
        <v>809</v>
      </c>
      <c r="K19" s="58">
        <v>2</v>
      </c>
      <c r="L19" s="57">
        <v>488604</v>
      </c>
      <c r="M19" s="57">
        <v>626704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781702</v>
      </c>
      <c r="B20" s="55" t="s">
        <v>810</v>
      </c>
      <c r="C20" s="56" t="s">
        <v>811</v>
      </c>
      <c r="D20" s="57" t="s">
        <v>14</v>
      </c>
      <c r="E20" s="57" t="s">
        <v>174</v>
      </c>
      <c r="F20" s="57" t="s">
        <v>174</v>
      </c>
      <c r="G20" s="57" t="s">
        <v>774</v>
      </c>
      <c r="H20" s="57" t="s">
        <v>174</v>
      </c>
      <c r="I20" s="57" t="s">
        <v>812</v>
      </c>
      <c r="J20" s="57" t="s">
        <v>813</v>
      </c>
      <c r="K20" s="58">
        <v>4</v>
      </c>
      <c r="L20" s="57">
        <v>482971</v>
      </c>
      <c r="M20" s="57">
        <v>622078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777383</v>
      </c>
      <c r="B21" s="55" t="s">
        <v>814</v>
      </c>
      <c r="C21" s="56" t="s">
        <v>815</v>
      </c>
      <c r="D21" s="57" t="s">
        <v>14</v>
      </c>
      <c r="E21" s="57" t="s">
        <v>174</v>
      </c>
      <c r="F21" s="57" t="s">
        <v>174</v>
      </c>
      <c r="G21" s="57" t="s">
        <v>774</v>
      </c>
      <c r="H21" s="57" t="s">
        <v>174</v>
      </c>
      <c r="I21" s="57" t="s">
        <v>816</v>
      </c>
      <c r="J21" s="57" t="s">
        <v>817</v>
      </c>
      <c r="K21" s="58">
        <v>19</v>
      </c>
      <c r="L21" s="57">
        <v>484718</v>
      </c>
      <c r="M21" s="57">
        <v>625373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782986</v>
      </c>
      <c r="B22" s="55" t="s">
        <v>824</v>
      </c>
      <c r="C22" s="56" t="s">
        <v>825</v>
      </c>
      <c r="D22" s="57" t="s">
        <v>14</v>
      </c>
      <c r="E22" s="57" t="s">
        <v>174</v>
      </c>
      <c r="F22" s="57" t="s">
        <v>174</v>
      </c>
      <c r="G22" s="57" t="s">
        <v>774</v>
      </c>
      <c r="H22" s="57" t="s">
        <v>174</v>
      </c>
      <c r="I22" s="57" t="s">
        <v>826</v>
      </c>
      <c r="J22" s="57" t="s">
        <v>827</v>
      </c>
      <c r="K22" s="58">
        <v>23</v>
      </c>
      <c r="L22" s="57">
        <v>482010</v>
      </c>
      <c r="M22" s="57">
        <v>622101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783066</v>
      </c>
      <c r="B23" s="55" t="s">
        <v>828</v>
      </c>
      <c r="C23" s="56" t="s">
        <v>829</v>
      </c>
      <c r="D23" s="57" t="s">
        <v>14</v>
      </c>
      <c r="E23" s="57" t="s">
        <v>174</v>
      </c>
      <c r="F23" s="57" t="s">
        <v>174</v>
      </c>
      <c r="G23" s="57" t="s">
        <v>774</v>
      </c>
      <c r="H23" s="57" t="s">
        <v>174</v>
      </c>
      <c r="I23" s="57" t="s">
        <v>455</v>
      </c>
      <c r="J23" s="57" t="s">
        <v>648</v>
      </c>
      <c r="K23" s="58">
        <v>2</v>
      </c>
      <c r="L23" s="57">
        <v>483910</v>
      </c>
      <c r="M23" s="57">
        <v>625740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783079</v>
      </c>
      <c r="B24" s="55" t="s">
        <v>830</v>
      </c>
      <c r="C24" s="56" t="s">
        <v>831</v>
      </c>
      <c r="D24" s="57" t="s">
        <v>14</v>
      </c>
      <c r="E24" s="57" t="s">
        <v>174</v>
      </c>
      <c r="F24" s="57" t="s">
        <v>174</v>
      </c>
      <c r="G24" s="57" t="s">
        <v>774</v>
      </c>
      <c r="H24" s="57" t="s">
        <v>174</v>
      </c>
      <c r="I24" s="57" t="s">
        <v>455</v>
      </c>
      <c r="J24" s="57" t="s">
        <v>648</v>
      </c>
      <c r="K24" s="58" t="s">
        <v>189</v>
      </c>
      <c r="L24" s="57">
        <v>484646</v>
      </c>
      <c r="M24" s="57">
        <v>626146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783101</v>
      </c>
      <c r="B25" s="55" t="s">
        <v>832</v>
      </c>
      <c r="C25" s="56" t="s">
        <v>833</v>
      </c>
      <c r="D25" s="57" t="s">
        <v>14</v>
      </c>
      <c r="E25" s="57" t="s">
        <v>174</v>
      </c>
      <c r="F25" s="57" t="s">
        <v>174</v>
      </c>
      <c r="G25" s="57" t="s">
        <v>774</v>
      </c>
      <c r="H25" s="57" t="s">
        <v>174</v>
      </c>
      <c r="I25" s="57" t="s">
        <v>147</v>
      </c>
      <c r="J25" s="57" t="s">
        <v>148</v>
      </c>
      <c r="K25" s="58">
        <v>33</v>
      </c>
      <c r="L25" s="57">
        <v>487779</v>
      </c>
      <c r="M25" s="57">
        <v>625961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783150</v>
      </c>
      <c r="B26" s="55" t="s">
        <v>834</v>
      </c>
      <c r="C26" s="56" t="s">
        <v>835</v>
      </c>
      <c r="D26" s="57" t="s">
        <v>14</v>
      </c>
      <c r="E26" s="57" t="s">
        <v>174</v>
      </c>
      <c r="F26" s="57" t="s">
        <v>174</v>
      </c>
      <c r="G26" s="57" t="s">
        <v>774</v>
      </c>
      <c r="H26" s="57" t="s">
        <v>174</v>
      </c>
      <c r="I26" s="57" t="s">
        <v>836</v>
      </c>
      <c r="J26" s="57" t="s">
        <v>837</v>
      </c>
      <c r="K26" s="58">
        <v>10</v>
      </c>
      <c r="L26" s="57">
        <v>483279</v>
      </c>
      <c r="M26" s="57">
        <v>624683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783258</v>
      </c>
      <c r="B27" s="55" t="s">
        <v>858</v>
      </c>
      <c r="C27" s="56" t="s">
        <v>859</v>
      </c>
      <c r="D27" s="57" t="s">
        <v>14</v>
      </c>
      <c r="E27" s="57" t="s">
        <v>174</v>
      </c>
      <c r="F27" s="57" t="s">
        <v>174</v>
      </c>
      <c r="G27" s="57" t="s">
        <v>774</v>
      </c>
      <c r="H27" s="57" t="s">
        <v>174</v>
      </c>
      <c r="I27" s="57" t="s">
        <v>675</v>
      </c>
      <c r="J27" s="57" t="s">
        <v>676</v>
      </c>
      <c r="K27" s="58">
        <v>10</v>
      </c>
      <c r="L27" s="57">
        <v>485313</v>
      </c>
      <c r="M27" s="57">
        <v>626277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781026</v>
      </c>
      <c r="B28" s="55" t="s">
        <v>860</v>
      </c>
      <c r="C28" s="56" t="s">
        <v>861</v>
      </c>
      <c r="D28" s="57" t="s">
        <v>14</v>
      </c>
      <c r="E28" s="57" t="s">
        <v>174</v>
      </c>
      <c r="F28" s="57" t="s">
        <v>174</v>
      </c>
      <c r="G28" s="57" t="s">
        <v>774</v>
      </c>
      <c r="H28" s="57" t="s">
        <v>174</v>
      </c>
      <c r="I28" s="57" t="s">
        <v>187</v>
      </c>
      <c r="J28" s="57" t="s">
        <v>188</v>
      </c>
      <c r="K28" s="58">
        <v>25</v>
      </c>
      <c r="L28" s="57">
        <v>484526</v>
      </c>
      <c r="M28" s="57">
        <v>623342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779520</v>
      </c>
      <c r="B29" s="55" t="s">
        <v>862</v>
      </c>
      <c r="C29" s="56" t="s">
        <v>863</v>
      </c>
      <c r="D29" s="57" t="s">
        <v>14</v>
      </c>
      <c r="E29" s="57" t="s">
        <v>174</v>
      </c>
      <c r="F29" s="57" t="s">
        <v>174</v>
      </c>
      <c r="G29" s="57" t="s">
        <v>774</v>
      </c>
      <c r="H29" s="57" t="s">
        <v>174</v>
      </c>
      <c r="I29" s="57" t="s">
        <v>864</v>
      </c>
      <c r="J29" s="57" t="s">
        <v>865</v>
      </c>
      <c r="K29" s="58" t="s">
        <v>866</v>
      </c>
      <c r="L29" s="57">
        <v>484053</v>
      </c>
      <c r="M29" s="57">
        <v>625104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  <row r="30" spans="1:23" x14ac:dyDescent="0.25">
      <c r="A30" s="55">
        <v>783421</v>
      </c>
      <c r="B30" s="55" t="s">
        <v>867</v>
      </c>
      <c r="C30" s="56" t="s">
        <v>868</v>
      </c>
      <c r="D30" s="57" t="s">
        <v>14</v>
      </c>
      <c r="E30" s="57" t="s">
        <v>174</v>
      </c>
      <c r="F30" s="57" t="s">
        <v>174</v>
      </c>
      <c r="G30" s="57" t="s">
        <v>774</v>
      </c>
      <c r="H30" s="57" t="s">
        <v>174</v>
      </c>
      <c r="I30" s="57" t="s">
        <v>537</v>
      </c>
      <c r="J30" s="57" t="s">
        <v>538</v>
      </c>
      <c r="K30" s="58">
        <v>24</v>
      </c>
      <c r="L30" s="57">
        <v>483699</v>
      </c>
      <c r="M30" s="57">
        <v>625281</v>
      </c>
      <c r="N30" s="57">
        <v>1</v>
      </c>
      <c r="O30" s="59"/>
      <c r="P30" s="59"/>
      <c r="Q30" s="59"/>
      <c r="R30" s="32">
        <f t="shared" si="1"/>
        <v>0</v>
      </c>
      <c r="S30" s="44">
        <f t="shared" si="2"/>
        <v>0</v>
      </c>
      <c r="T30" s="59"/>
      <c r="U30" s="59"/>
      <c r="V30" s="32">
        <f t="shared" si="3"/>
        <v>0</v>
      </c>
      <c r="W30" s="44">
        <f t="shared" si="4"/>
        <v>0</v>
      </c>
    </row>
    <row r="31" spans="1:23" x14ac:dyDescent="0.25">
      <c r="A31" s="55">
        <v>783422</v>
      </c>
      <c r="B31" s="55" t="s">
        <v>869</v>
      </c>
      <c r="C31" s="56" t="s">
        <v>870</v>
      </c>
      <c r="D31" s="57" t="s">
        <v>14</v>
      </c>
      <c r="E31" s="57" t="s">
        <v>174</v>
      </c>
      <c r="F31" s="57" t="s">
        <v>174</v>
      </c>
      <c r="G31" s="57" t="s">
        <v>774</v>
      </c>
      <c r="H31" s="57" t="s">
        <v>174</v>
      </c>
      <c r="I31" s="57" t="s">
        <v>537</v>
      </c>
      <c r="J31" s="57" t="s">
        <v>538</v>
      </c>
      <c r="K31" s="58">
        <v>27</v>
      </c>
      <c r="L31" s="57">
        <v>483671</v>
      </c>
      <c r="M31" s="57">
        <v>625288</v>
      </c>
      <c r="N31" s="57">
        <v>1</v>
      </c>
      <c r="O31" s="59"/>
      <c r="P31" s="59"/>
      <c r="Q31" s="59"/>
      <c r="R31" s="32">
        <f t="shared" si="1"/>
        <v>0</v>
      </c>
      <c r="S31" s="44">
        <f t="shared" si="2"/>
        <v>0</v>
      </c>
      <c r="T31" s="59"/>
      <c r="U31" s="59"/>
      <c r="V31" s="32">
        <f t="shared" si="3"/>
        <v>0</v>
      </c>
      <c r="W31" s="44">
        <f t="shared" si="4"/>
        <v>0</v>
      </c>
    </row>
    <row r="32" spans="1:23" x14ac:dyDescent="0.25">
      <c r="A32" s="55">
        <v>779514</v>
      </c>
      <c r="B32" s="55" t="s">
        <v>871</v>
      </c>
      <c r="C32" s="56" t="s">
        <v>872</v>
      </c>
      <c r="D32" s="57" t="s">
        <v>14</v>
      </c>
      <c r="E32" s="57" t="s">
        <v>174</v>
      </c>
      <c r="F32" s="57" t="s">
        <v>174</v>
      </c>
      <c r="G32" s="57" t="s">
        <v>774</v>
      </c>
      <c r="H32" s="57" t="s">
        <v>174</v>
      </c>
      <c r="I32" s="57" t="s">
        <v>873</v>
      </c>
      <c r="J32" s="57" t="s">
        <v>874</v>
      </c>
      <c r="K32" s="58">
        <v>42</v>
      </c>
      <c r="L32" s="57">
        <v>484033</v>
      </c>
      <c r="M32" s="57">
        <v>625272</v>
      </c>
      <c r="N32" s="57">
        <v>1</v>
      </c>
      <c r="O32" s="59"/>
      <c r="P32" s="59"/>
      <c r="Q32" s="59"/>
      <c r="R32" s="32">
        <f t="shared" si="1"/>
        <v>0</v>
      </c>
      <c r="S32" s="44">
        <f t="shared" si="2"/>
        <v>0</v>
      </c>
      <c r="T32" s="59"/>
      <c r="U32" s="59"/>
      <c r="V32" s="32">
        <f t="shared" si="3"/>
        <v>0</v>
      </c>
      <c r="W32" s="44">
        <f t="shared" si="4"/>
        <v>0</v>
      </c>
    </row>
    <row r="33" spans="1:23" x14ac:dyDescent="0.25">
      <c r="A33" s="55">
        <v>783732</v>
      </c>
      <c r="B33" s="55" t="s">
        <v>879</v>
      </c>
      <c r="C33" s="56" t="s">
        <v>880</v>
      </c>
      <c r="D33" s="57" t="s">
        <v>14</v>
      </c>
      <c r="E33" s="57" t="s">
        <v>174</v>
      </c>
      <c r="F33" s="57" t="s">
        <v>174</v>
      </c>
      <c r="G33" s="57" t="s">
        <v>774</v>
      </c>
      <c r="H33" s="57" t="s">
        <v>174</v>
      </c>
      <c r="I33" s="57" t="s">
        <v>881</v>
      </c>
      <c r="J33" s="57" t="s">
        <v>882</v>
      </c>
      <c r="K33" s="58">
        <v>18</v>
      </c>
      <c r="L33" s="57">
        <v>483302</v>
      </c>
      <c r="M33" s="57">
        <v>625010</v>
      </c>
      <c r="N33" s="57">
        <v>1</v>
      </c>
      <c r="O33" s="59"/>
      <c r="P33" s="59"/>
      <c r="Q33" s="59"/>
      <c r="R33" s="32">
        <f t="shared" si="1"/>
        <v>0</v>
      </c>
      <c r="S33" s="44">
        <f t="shared" si="2"/>
        <v>0</v>
      </c>
      <c r="T33" s="59"/>
      <c r="U33" s="59"/>
      <c r="V33" s="32">
        <f t="shared" si="3"/>
        <v>0</v>
      </c>
      <c r="W33" s="44">
        <f t="shared" si="4"/>
        <v>0</v>
      </c>
    </row>
    <row r="34" spans="1:23" x14ac:dyDescent="0.25">
      <c r="A34" s="55">
        <v>783525</v>
      </c>
      <c r="B34" s="55" t="s">
        <v>883</v>
      </c>
      <c r="C34" s="56" t="s">
        <v>884</v>
      </c>
      <c r="D34" s="57" t="s">
        <v>14</v>
      </c>
      <c r="E34" s="57" t="s">
        <v>174</v>
      </c>
      <c r="F34" s="57" t="s">
        <v>174</v>
      </c>
      <c r="G34" s="57" t="s">
        <v>774</v>
      </c>
      <c r="H34" s="57" t="s">
        <v>174</v>
      </c>
      <c r="I34" s="57" t="s">
        <v>578</v>
      </c>
      <c r="J34" s="57" t="s">
        <v>579</v>
      </c>
      <c r="K34" s="58">
        <v>6</v>
      </c>
      <c r="L34" s="57">
        <v>482168</v>
      </c>
      <c r="M34" s="57">
        <v>621718</v>
      </c>
      <c r="N34" s="57">
        <v>1</v>
      </c>
      <c r="O34" s="59"/>
      <c r="P34" s="59"/>
      <c r="Q34" s="59"/>
      <c r="R34" s="32">
        <f t="shared" si="1"/>
        <v>0</v>
      </c>
      <c r="S34" s="44">
        <f t="shared" si="2"/>
        <v>0</v>
      </c>
      <c r="T34" s="59"/>
      <c r="U34" s="59"/>
      <c r="V34" s="32">
        <f t="shared" si="3"/>
        <v>0</v>
      </c>
      <c r="W34" s="44">
        <f t="shared" si="4"/>
        <v>0</v>
      </c>
    </row>
  </sheetData>
  <sheetProtection algorithmName="SHA-512" hashValue="gX20ft3LDB2qQusDA5ABVyGwN+hm+PNQl9AUG9gLaxbqE/AeCfeAtF1dV8mcAjx6+9NHg35u6SHh8GevS6r1Rg==" saltValue="AeUaltsi4eWXNz9iuVQe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X17"/>
  <sheetViews>
    <sheetView topLeftCell="A7" workbookViewId="0">
      <selection activeCell="H6" sqref="H6"/>
    </sheetView>
  </sheetViews>
  <sheetFormatPr defaultRowHeight="15" x14ac:dyDescent="0.25"/>
  <cols>
    <col min="15" max="15" width="20.85546875" customWidth="1"/>
    <col min="17" max="17" width="18.5703125" customWidth="1"/>
    <col min="19" max="19" width="17.28515625" customWidth="1"/>
    <col min="21" max="21" width="20.140625" customWidth="1"/>
    <col min="23" max="23" width="16.85546875" customWidth="1"/>
  </cols>
  <sheetData>
    <row r="1" spans="1:24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  <c r="W1" s="11"/>
      <c r="X1" s="11"/>
    </row>
    <row r="2" spans="1:24" ht="15.75" thickTop="1" x14ac:dyDescent="0.25">
      <c r="A2" s="8">
        <v>106</v>
      </c>
      <c r="B2" s="8">
        <f>M14</f>
        <v>2</v>
      </c>
      <c r="C2" s="8" t="str">
        <f>E16</f>
        <v>GRUDZIĄDZ</v>
      </c>
      <c r="D2" s="8"/>
      <c r="E2" s="8"/>
      <c r="F2" s="8"/>
      <c r="G2" s="106" t="s">
        <v>1070</v>
      </c>
      <c r="H2" s="107"/>
      <c r="I2" s="108"/>
      <c r="J2" s="109" t="s">
        <v>1071</v>
      </c>
      <c r="K2" s="110"/>
      <c r="L2" s="111"/>
      <c r="M2" s="11"/>
      <c r="N2" s="11"/>
      <c r="O2" s="11"/>
      <c r="P2" s="11"/>
      <c r="Q2" s="12"/>
      <c r="R2" s="12"/>
      <c r="S2" s="12"/>
      <c r="T2" s="12"/>
      <c r="U2" s="11"/>
      <c r="V2" s="11"/>
      <c r="W2" s="11"/>
      <c r="X2" s="11"/>
    </row>
    <row r="3" spans="1:24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16" t="str">
        <f>G3</f>
        <v>Netto</v>
      </c>
      <c r="K3" s="17" t="str">
        <f>H3</f>
        <v>VAT</v>
      </c>
      <c r="L3" s="18" t="str">
        <f>I3</f>
        <v>Brutto</v>
      </c>
      <c r="M3" s="11"/>
      <c r="N3" s="11"/>
      <c r="O3" s="11"/>
      <c r="P3" s="19" t="s">
        <v>1076</v>
      </c>
      <c r="Q3" s="8" t="s">
        <v>1077</v>
      </c>
      <c r="R3" s="11"/>
      <c r="S3" s="8"/>
      <c r="T3" s="8"/>
      <c r="U3" s="8"/>
      <c r="V3" s="8"/>
      <c r="W3" s="11"/>
      <c r="X3" s="11"/>
    </row>
    <row r="4" spans="1:24" ht="45" x14ac:dyDescent="0.25">
      <c r="A4" s="112" t="s">
        <v>1078</v>
      </c>
      <c r="B4" s="112"/>
      <c r="C4" s="112"/>
      <c r="D4" s="112"/>
      <c r="E4" s="11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16">
        <f>ROUND(SUM(Q16:Q355),2)*60</f>
        <v>0</v>
      </c>
      <c r="K4" s="24">
        <f>SUM(R16:R355)*60</f>
        <v>0</v>
      </c>
      <c r="L4" s="25">
        <f>SUM(S16:S355)*60</f>
        <v>0</v>
      </c>
      <c r="M4" s="11"/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  <c r="W4" s="11"/>
      <c r="X4" s="11"/>
    </row>
    <row r="5" spans="1:24" ht="45" x14ac:dyDescent="0.25">
      <c r="A5" s="112" t="s">
        <v>1081</v>
      </c>
      <c r="B5" s="112"/>
      <c r="C5" s="112"/>
      <c r="D5" s="112"/>
      <c r="E5" s="11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16">
        <f>ROUND(SUM(U16:U355),2)*60</f>
        <v>0</v>
      </c>
      <c r="K5" s="24">
        <f>SUM(V16:V355)*60</f>
        <v>0</v>
      </c>
      <c r="L5" s="25">
        <f>SUM(W16:W355)*60</f>
        <v>0</v>
      </c>
      <c r="M5" s="11"/>
      <c r="N5" s="80"/>
      <c r="O5" s="81"/>
      <c r="P5" s="26">
        <v>2</v>
      </c>
      <c r="Q5" s="62"/>
      <c r="R5" s="63"/>
      <c r="S5" s="63"/>
      <c r="T5" s="63"/>
      <c r="U5" s="63"/>
      <c r="V5" s="64"/>
      <c r="W5" s="11"/>
      <c r="X5" s="11"/>
    </row>
    <row r="6" spans="1:24" ht="68.25" x14ac:dyDescent="0.25">
      <c r="A6" s="102" t="s">
        <v>1083</v>
      </c>
      <c r="B6" s="102"/>
      <c r="C6" s="102"/>
      <c r="D6" s="102"/>
      <c r="E6" s="102"/>
      <c r="F6" s="27" t="s">
        <v>1084</v>
      </c>
      <c r="G6" s="28"/>
      <c r="H6" s="22">
        <f t="shared" ref="H6:H10" si="0">G6*0.23</f>
        <v>0</v>
      </c>
      <c r="I6" s="29">
        <f>ROUND(G6+H6,2)</f>
        <v>0</v>
      </c>
      <c r="J6" s="103" t="s">
        <v>1085</v>
      </c>
      <c r="K6" s="104"/>
      <c r="L6" s="105"/>
      <c r="M6" s="11"/>
      <c r="N6" s="11"/>
      <c r="O6" s="11"/>
      <c r="P6" s="19" t="s">
        <v>1076</v>
      </c>
      <c r="Q6" s="8" t="s">
        <v>1077</v>
      </c>
      <c r="R6" s="11"/>
      <c r="S6" s="12"/>
      <c r="T6" s="12"/>
      <c r="U6" s="11"/>
      <c r="V6" s="11"/>
      <c r="W6" s="11"/>
      <c r="X6" s="11"/>
    </row>
    <row r="7" spans="1:24" ht="68.25" x14ac:dyDescent="0.25">
      <c r="A7" s="102" t="s">
        <v>1086</v>
      </c>
      <c r="B7" s="102"/>
      <c r="C7" s="102"/>
      <c r="D7" s="102"/>
      <c r="E7" s="102"/>
      <c r="F7" s="27" t="s">
        <v>1087</v>
      </c>
      <c r="G7" s="28"/>
      <c r="H7" s="22">
        <f t="shared" si="0"/>
        <v>0</v>
      </c>
      <c r="I7" s="29">
        <f>ROUND(G7+H7,2)</f>
        <v>0</v>
      </c>
      <c r="J7" s="103" t="s">
        <v>1085</v>
      </c>
      <c r="K7" s="104"/>
      <c r="L7" s="105"/>
      <c r="M7" s="11"/>
      <c r="N7" s="11"/>
      <c r="O7" s="11"/>
      <c r="P7" s="19"/>
      <c r="Q7" s="8"/>
      <c r="R7" s="11"/>
      <c r="S7" s="12"/>
      <c r="T7" s="12"/>
      <c r="U7" s="11"/>
      <c r="V7" s="11"/>
      <c r="W7" s="11"/>
      <c r="X7" s="11"/>
    </row>
    <row r="8" spans="1:24" ht="57" x14ac:dyDescent="0.25">
      <c r="A8" s="102" t="s">
        <v>1088</v>
      </c>
      <c r="B8" s="102"/>
      <c r="C8" s="102"/>
      <c r="D8" s="102"/>
      <c r="E8" s="102"/>
      <c r="F8" s="10" t="s">
        <v>1089</v>
      </c>
      <c r="G8" s="28"/>
      <c r="H8" s="22">
        <f t="shared" si="0"/>
        <v>0</v>
      </c>
      <c r="I8" s="29">
        <f>ROUND(G8+H8,2)</f>
        <v>0</v>
      </c>
      <c r="J8" s="16">
        <f>ROUND(G8*M14,2)</f>
        <v>0</v>
      </c>
      <c r="K8" s="24">
        <f>ROUND(J8*0.23,2)</f>
        <v>0</v>
      </c>
      <c r="L8" s="30">
        <f>ROUND(J8+K8,2)</f>
        <v>0</v>
      </c>
      <c r="M8" s="11"/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  <c r="W8" s="11"/>
      <c r="X8" s="11"/>
    </row>
    <row r="9" spans="1:24" ht="45.75" x14ac:dyDescent="0.25">
      <c r="A9" s="93" t="s">
        <v>1091</v>
      </c>
      <c r="B9" s="93"/>
      <c r="C9" s="93"/>
      <c r="D9" s="93"/>
      <c r="E9" s="93"/>
      <c r="F9" s="10" t="s">
        <v>1092</v>
      </c>
      <c r="G9" s="28"/>
      <c r="H9" s="22">
        <f t="shared" si="0"/>
        <v>0</v>
      </c>
      <c r="I9" s="29">
        <f>ROUND(G9+H9,2)</f>
        <v>0</v>
      </c>
      <c r="J9" s="94" t="s">
        <v>1085</v>
      </c>
      <c r="K9" s="95"/>
      <c r="L9" s="96"/>
      <c r="M9" s="8"/>
      <c r="N9" s="31"/>
      <c r="O9" s="11"/>
      <c r="P9" s="11"/>
      <c r="Q9" s="11"/>
      <c r="R9" s="11"/>
      <c r="S9" s="11"/>
      <c r="T9" s="11"/>
      <c r="U9" s="11"/>
      <c r="V9" s="11"/>
      <c r="W9" s="32"/>
      <c r="X9" s="11"/>
    </row>
    <row r="10" spans="1:24" ht="57.75" thickBot="1" x14ac:dyDescent="0.3">
      <c r="A10" s="93" t="s">
        <v>1093</v>
      </c>
      <c r="B10" s="93"/>
      <c r="C10" s="93"/>
      <c r="D10" s="93"/>
      <c r="E10" s="93"/>
      <c r="F10" s="10" t="s">
        <v>1094</v>
      </c>
      <c r="G10" s="33"/>
      <c r="H10" s="34">
        <f t="shared" si="0"/>
        <v>0</v>
      </c>
      <c r="I10" s="29">
        <f>ROUND(G10+H10,2)</f>
        <v>0</v>
      </c>
      <c r="J10" s="97" t="s">
        <v>1085</v>
      </c>
      <c r="K10" s="98"/>
      <c r="L10" s="99"/>
      <c r="M10" s="8"/>
      <c r="N10" s="8"/>
      <c r="W10" s="11"/>
      <c r="X10" s="11"/>
    </row>
    <row r="11" spans="1:24" ht="15.75" thickTop="1" x14ac:dyDescent="0.25">
      <c r="A11" s="35"/>
      <c r="B11" s="35"/>
      <c r="C11" s="35"/>
      <c r="D11" s="35"/>
      <c r="E11" s="11"/>
      <c r="F11" s="11"/>
      <c r="G11" s="11"/>
      <c r="H11" s="35"/>
      <c r="I11" s="72"/>
      <c r="J11" s="73"/>
      <c r="K11" s="73"/>
      <c r="L11" s="74"/>
      <c r="M11" s="36" t="s">
        <v>1095</v>
      </c>
      <c r="N11" s="37"/>
      <c r="O11" s="17"/>
      <c r="P11" s="8"/>
      <c r="Q11" s="8"/>
      <c r="R11" s="8"/>
      <c r="S11" s="8"/>
      <c r="T11" s="8"/>
      <c r="U11" s="8"/>
      <c r="V11" s="38"/>
      <c r="W11" s="11"/>
      <c r="X11" s="11"/>
    </row>
    <row r="12" spans="1:24" ht="15.75" thickBot="1" x14ac:dyDescent="0.3">
      <c r="A12" s="35"/>
      <c r="B12" s="35"/>
      <c r="C12" s="35"/>
      <c r="D12" s="35"/>
      <c r="E12" s="11"/>
      <c r="F12" s="11"/>
      <c r="G12" s="11"/>
      <c r="H12" s="39" t="s">
        <v>1096</v>
      </c>
      <c r="I12" s="75"/>
      <c r="J12" s="76"/>
      <c r="K12" s="76"/>
      <c r="L12" s="77"/>
      <c r="M12" s="100" t="s">
        <v>1097</v>
      </c>
      <c r="N12" s="101"/>
      <c r="O12" s="101"/>
      <c r="P12" s="101"/>
      <c r="Q12" s="101"/>
      <c r="R12" s="101"/>
      <c r="S12" s="101"/>
      <c r="T12" s="101"/>
      <c r="U12" s="101"/>
      <c r="V12" s="101"/>
      <c r="W12" s="11"/>
      <c r="X12" s="11"/>
    </row>
    <row r="13" spans="1:24" ht="15.75" thickTop="1" x14ac:dyDescent="0.25"/>
    <row r="14" spans="1:24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4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4" x14ac:dyDescent="0.25">
      <c r="A16" s="4">
        <v>783186</v>
      </c>
      <c r="B16" s="4" t="s">
        <v>842</v>
      </c>
      <c r="C16" s="5" t="s">
        <v>843</v>
      </c>
      <c r="D16" s="6" t="s">
        <v>14</v>
      </c>
      <c r="E16" s="6" t="s">
        <v>174</v>
      </c>
      <c r="F16" s="6" t="s">
        <v>174</v>
      </c>
      <c r="G16" s="6" t="s">
        <v>774</v>
      </c>
      <c r="H16" s="6" t="s">
        <v>174</v>
      </c>
      <c r="I16" s="6" t="s">
        <v>844</v>
      </c>
      <c r="J16" s="6" t="s">
        <v>845</v>
      </c>
      <c r="K16" s="7">
        <v>6</v>
      </c>
      <c r="L16" s="6">
        <v>484186</v>
      </c>
      <c r="M16" s="6">
        <v>625100</v>
      </c>
      <c r="N16" s="6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4">
        <v>779943</v>
      </c>
      <c r="B17" s="4" t="s">
        <v>846</v>
      </c>
      <c r="C17" s="5" t="s">
        <v>847</v>
      </c>
      <c r="D17" s="6" t="s">
        <v>14</v>
      </c>
      <c r="E17" s="6" t="s">
        <v>174</v>
      </c>
      <c r="F17" s="6" t="s">
        <v>174</v>
      </c>
      <c r="G17" s="6" t="s">
        <v>774</v>
      </c>
      <c r="H17" s="6" t="s">
        <v>174</v>
      </c>
      <c r="I17" s="6" t="s">
        <v>848</v>
      </c>
      <c r="J17" s="6" t="s">
        <v>849</v>
      </c>
      <c r="K17" s="7">
        <v>14</v>
      </c>
      <c r="L17" s="6">
        <v>483949</v>
      </c>
      <c r="M17" s="6">
        <v>624451</v>
      </c>
      <c r="N17" s="6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y070Xwh66JjtKVV26cEXU210Ph52mFCh9xxAfEpsZS63w1/pxQvFkC6n6cOEgHOIbDG1CWQCU92JtmD50GhiPA==" saltValue="Yh5O8lGfN0DOhszbaFHgV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29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105</v>
      </c>
      <c r="B2" s="8">
        <f>M14</f>
        <v>14</v>
      </c>
      <c r="C2" s="8" t="str">
        <f>E16</f>
        <v>GRUDZIĄDZ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782701</v>
      </c>
      <c r="B16" s="55" t="s">
        <v>772</v>
      </c>
      <c r="C16" s="56" t="s">
        <v>773</v>
      </c>
      <c r="D16" s="57" t="s">
        <v>14</v>
      </c>
      <c r="E16" s="57" t="s">
        <v>174</v>
      </c>
      <c r="F16" s="57" t="s">
        <v>174</v>
      </c>
      <c r="G16" s="57" t="s">
        <v>774</v>
      </c>
      <c r="H16" s="57" t="s">
        <v>174</v>
      </c>
      <c r="I16" s="57" t="s">
        <v>775</v>
      </c>
      <c r="J16" s="57" t="s">
        <v>776</v>
      </c>
      <c r="K16" s="58">
        <v>10</v>
      </c>
      <c r="L16" s="57">
        <v>484317</v>
      </c>
      <c r="M16" s="57">
        <v>625825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782747</v>
      </c>
      <c r="B17" s="55" t="s">
        <v>777</v>
      </c>
      <c r="C17" s="56" t="s">
        <v>778</v>
      </c>
      <c r="D17" s="57" t="s">
        <v>14</v>
      </c>
      <c r="E17" s="57" t="s">
        <v>174</v>
      </c>
      <c r="F17" s="57" t="s">
        <v>174</v>
      </c>
      <c r="G17" s="57" t="s">
        <v>774</v>
      </c>
      <c r="H17" s="57" t="s">
        <v>174</v>
      </c>
      <c r="I17" s="57" t="s">
        <v>139</v>
      </c>
      <c r="J17" s="57" t="s">
        <v>140</v>
      </c>
      <c r="K17" s="58">
        <v>24</v>
      </c>
      <c r="L17" s="57">
        <v>482932</v>
      </c>
      <c r="M17" s="57">
        <v>623393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9632994</v>
      </c>
      <c r="B18" s="55" t="s">
        <v>788</v>
      </c>
      <c r="C18" s="56" t="s">
        <v>789</v>
      </c>
      <c r="D18" s="57" t="s">
        <v>14</v>
      </c>
      <c r="E18" s="57" t="s">
        <v>174</v>
      </c>
      <c r="F18" s="57" t="s">
        <v>174</v>
      </c>
      <c r="G18" s="57" t="s">
        <v>774</v>
      </c>
      <c r="H18" s="57" t="s">
        <v>174</v>
      </c>
      <c r="I18" s="57" t="s">
        <v>790</v>
      </c>
      <c r="J18" s="57" t="s">
        <v>791</v>
      </c>
      <c r="K18" s="58">
        <v>22</v>
      </c>
      <c r="L18" s="57">
        <v>483543</v>
      </c>
      <c r="M18" s="57">
        <v>624983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777481</v>
      </c>
      <c r="B19" s="55" t="s">
        <v>796</v>
      </c>
      <c r="C19" s="56" t="s">
        <v>797</v>
      </c>
      <c r="D19" s="57" t="s">
        <v>14</v>
      </c>
      <c r="E19" s="57" t="s">
        <v>174</v>
      </c>
      <c r="F19" s="57" t="s">
        <v>174</v>
      </c>
      <c r="G19" s="57" t="s">
        <v>774</v>
      </c>
      <c r="H19" s="57" t="s">
        <v>174</v>
      </c>
      <c r="I19" s="57" t="s">
        <v>798</v>
      </c>
      <c r="J19" s="57" t="s">
        <v>799</v>
      </c>
      <c r="K19" s="58">
        <v>7</v>
      </c>
      <c r="L19" s="57">
        <v>484839</v>
      </c>
      <c r="M19" s="57">
        <v>626348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776996</v>
      </c>
      <c r="B20" s="55" t="s">
        <v>800</v>
      </c>
      <c r="C20" s="56" t="s">
        <v>801</v>
      </c>
      <c r="D20" s="57" t="s">
        <v>14</v>
      </c>
      <c r="E20" s="57" t="s">
        <v>174</v>
      </c>
      <c r="F20" s="57" t="s">
        <v>174</v>
      </c>
      <c r="G20" s="57" t="s">
        <v>774</v>
      </c>
      <c r="H20" s="57" t="s">
        <v>174</v>
      </c>
      <c r="I20" s="57" t="s">
        <v>802</v>
      </c>
      <c r="J20" s="57" t="s">
        <v>803</v>
      </c>
      <c r="K20" s="58">
        <v>29</v>
      </c>
      <c r="L20" s="57">
        <v>483916</v>
      </c>
      <c r="M20" s="57">
        <v>626157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782908</v>
      </c>
      <c r="B21" s="55" t="s">
        <v>804</v>
      </c>
      <c r="C21" s="56" t="s">
        <v>805</v>
      </c>
      <c r="D21" s="57" t="s">
        <v>14</v>
      </c>
      <c r="E21" s="57" t="s">
        <v>174</v>
      </c>
      <c r="F21" s="57" t="s">
        <v>174</v>
      </c>
      <c r="G21" s="57" t="s">
        <v>774</v>
      </c>
      <c r="H21" s="57" t="s">
        <v>174</v>
      </c>
      <c r="I21" s="57" t="s">
        <v>626</v>
      </c>
      <c r="J21" s="57" t="s">
        <v>627</v>
      </c>
      <c r="K21" s="58">
        <v>31</v>
      </c>
      <c r="L21" s="57">
        <v>483713</v>
      </c>
      <c r="M21" s="57">
        <v>623925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780811</v>
      </c>
      <c r="B22" s="55" t="s">
        <v>818</v>
      </c>
      <c r="C22" s="56" t="s">
        <v>819</v>
      </c>
      <c r="D22" s="57" t="s">
        <v>14</v>
      </c>
      <c r="E22" s="57" t="s">
        <v>174</v>
      </c>
      <c r="F22" s="57" t="s">
        <v>174</v>
      </c>
      <c r="G22" s="57" t="s">
        <v>774</v>
      </c>
      <c r="H22" s="57" t="s">
        <v>174</v>
      </c>
      <c r="I22" s="57" t="s">
        <v>820</v>
      </c>
      <c r="J22" s="57" t="s">
        <v>821</v>
      </c>
      <c r="K22" s="58">
        <v>14</v>
      </c>
      <c r="L22" s="57">
        <v>483437</v>
      </c>
      <c r="M22" s="57">
        <v>623177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7759394</v>
      </c>
      <c r="B23" s="55" t="s">
        <v>850</v>
      </c>
      <c r="C23" s="56" t="s">
        <v>851</v>
      </c>
      <c r="D23" s="57" t="s">
        <v>14</v>
      </c>
      <c r="E23" s="57" t="s">
        <v>174</v>
      </c>
      <c r="F23" s="57" t="s">
        <v>174</v>
      </c>
      <c r="G23" s="57" t="s">
        <v>774</v>
      </c>
      <c r="H23" s="57" t="s">
        <v>174</v>
      </c>
      <c r="I23" s="57" t="s">
        <v>852</v>
      </c>
      <c r="J23" s="57" t="s">
        <v>853</v>
      </c>
      <c r="K23" s="58">
        <v>6</v>
      </c>
      <c r="L23" s="57">
        <v>483401</v>
      </c>
      <c r="M23" s="57">
        <v>623853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783248</v>
      </c>
      <c r="B24" s="55" t="s">
        <v>854</v>
      </c>
      <c r="C24" s="56" t="s">
        <v>855</v>
      </c>
      <c r="D24" s="57" t="s">
        <v>14</v>
      </c>
      <c r="E24" s="57" t="s">
        <v>174</v>
      </c>
      <c r="F24" s="57" t="s">
        <v>174</v>
      </c>
      <c r="G24" s="57" t="s">
        <v>774</v>
      </c>
      <c r="H24" s="57" t="s">
        <v>174</v>
      </c>
      <c r="I24" s="57" t="s">
        <v>856</v>
      </c>
      <c r="J24" s="57" t="s">
        <v>857</v>
      </c>
      <c r="K24" s="58">
        <v>19</v>
      </c>
      <c r="L24" s="57">
        <v>484778</v>
      </c>
      <c r="M24" s="57">
        <v>622428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783458</v>
      </c>
      <c r="B25" s="55" t="s">
        <v>875</v>
      </c>
      <c r="C25" s="56" t="s">
        <v>876</v>
      </c>
      <c r="D25" s="57" t="s">
        <v>14</v>
      </c>
      <c r="E25" s="57" t="s">
        <v>174</v>
      </c>
      <c r="F25" s="57" t="s">
        <v>174</v>
      </c>
      <c r="G25" s="57" t="s">
        <v>774</v>
      </c>
      <c r="H25" s="57" t="s">
        <v>174</v>
      </c>
      <c r="I25" s="57" t="s">
        <v>321</v>
      </c>
      <c r="J25" s="57" t="s">
        <v>322</v>
      </c>
      <c r="K25" s="58">
        <v>11</v>
      </c>
      <c r="L25" s="57">
        <v>481047</v>
      </c>
      <c r="M25" s="57">
        <v>620977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783459</v>
      </c>
      <c r="B26" s="55" t="s">
        <v>877</v>
      </c>
      <c r="C26" s="56" t="s">
        <v>878</v>
      </c>
      <c r="D26" s="57" t="s">
        <v>14</v>
      </c>
      <c r="E26" s="57" t="s">
        <v>174</v>
      </c>
      <c r="F26" s="57" t="s">
        <v>174</v>
      </c>
      <c r="G26" s="57" t="s">
        <v>774</v>
      </c>
      <c r="H26" s="57" t="s">
        <v>174</v>
      </c>
      <c r="I26" s="57" t="s">
        <v>321</v>
      </c>
      <c r="J26" s="57" t="s">
        <v>322</v>
      </c>
      <c r="K26" s="58">
        <v>12</v>
      </c>
      <c r="L26" s="57">
        <v>481093</v>
      </c>
      <c r="M26" s="57">
        <v>620907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8525427</v>
      </c>
      <c r="B27" s="55" t="s">
        <v>885</v>
      </c>
      <c r="C27" s="56" t="s">
        <v>886</v>
      </c>
      <c r="D27" s="57" t="s">
        <v>14</v>
      </c>
      <c r="E27" s="57" t="s">
        <v>174</v>
      </c>
      <c r="F27" s="57" t="s">
        <v>174</v>
      </c>
      <c r="G27" s="57" t="s">
        <v>774</v>
      </c>
      <c r="H27" s="57" t="s">
        <v>174</v>
      </c>
      <c r="I27" s="57" t="s">
        <v>346</v>
      </c>
      <c r="J27" s="57" t="s">
        <v>347</v>
      </c>
      <c r="K27" s="58">
        <v>102</v>
      </c>
      <c r="L27" s="57">
        <v>487497</v>
      </c>
      <c r="M27" s="57">
        <v>624646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783703</v>
      </c>
      <c r="B28" s="55" t="s">
        <v>891</v>
      </c>
      <c r="C28" s="56" t="s">
        <v>892</v>
      </c>
      <c r="D28" s="57" t="s">
        <v>14</v>
      </c>
      <c r="E28" s="57" t="s">
        <v>174</v>
      </c>
      <c r="F28" s="57" t="s">
        <v>174</v>
      </c>
      <c r="G28" s="57" t="s">
        <v>774</v>
      </c>
      <c r="H28" s="57" t="s">
        <v>174</v>
      </c>
      <c r="I28" s="57" t="s">
        <v>893</v>
      </c>
      <c r="J28" s="57" t="s">
        <v>894</v>
      </c>
      <c r="K28" s="58">
        <v>7</v>
      </c>
      <c r="L28" s="57">
        <v>483481</v>
      </c>
      <c r="M28" s="57">
        <v>624423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8299231</v>
      </c>
      <c r="B29" s="55" t="s">
        <v>895</v>
      </c>
      <c r="C29" s="56" t="s">
        <v>896</v>
      </c>
      <c r="D29" s="57" t="s">
        <v>14</v>
      </c>
      <c r="E29" s="57" t="s">
        <v>174</v>
      </c>
      <c r="F29" s="57" t="s">
        <v>174</v>
      </c>
      <c r="G29" s="57" t="s">
        <v>774</v>
      </c>
      <c r="H29" s="57" t="s">
        <v>174</v>
      </c>
      <c r="I29" s="57" t="s">
        <v>897</v>
      </c>
      <c r="J29" s="57" t="s">
        <v>898</v>
      </c>
      <c r="K29" s="58" t="s">
        <v>899</v>
      </c>
      <c r="L29" s="57">
        <v>483558</v>
      </c>
      <c r="M29" s="57">
        <v>623812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inv4v2BeCWKzyZSw4xpGGdaZChIrT1zecqiPaapQ9cKwoOIDUGyVrGi32dQ+TpIA4qn1zX0Bu2ebW/B/MHG5qA==" saltValue="WqxddEuWb2IXDgnYSkd7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0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104</v>
      </c>
      <c r="B2" s="8">
        <f>M14</f>
        <v>5</v>
      </c>
      <c r="C2" s="8" t="str">
        <f>E16</f>
        <v>GRUDZIĄDZ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8150801</v>
      </c>
      <c r="B16" s="55" t="s">
        <v>786</v>
      </c>
      <c r="C16" s="56" t="s">
        <v>787</v>
      </c>
      <c r="D16" s="57" t="s">
        <v>14</v>
      </c>
      <c r="E16" s="57" t="s">
        <v>174</v>
      </c>
      <c r="F16" s="57" t="s">
        <v>174</v>
      </c>
      <c r="G16" s="57" t="s">
        <v>774</v>
      </c>
      <c r="H16" s="57" t="s">
        <v>174</v>
      </c>
      <c r="I16" s="57" t="s">
        <v>42</v>
      </c>
      <c r="J16" s="57" t="s">
        <v>43</v>
      </c>
      <c r="K16" s="58">
        <v>206</v>
      </c>
      <c r="L16" s="57">
        <v>482569</v>
      </c>
      <c r="M16" s="57">
        <v>621442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7796263</v>
      </c>
      <c r="B17" s="55" t="s">
        <v>792</v>
      </c>
      <c r="C17" s="56" t="s">
        <v>793</v>
      </c>
      <c r="D17" s="57" t="s">
        <v>14</v>
      </c>
      <c r="E17" s="57" t="s">
        <v>174</v>
      </c>
      <c r="F17" s="57" t="s">
        <v>174</v>
      </c>
      <c r="G17" s="57" t="s">
        <v>774</v>
      </c>
      <c r="H17" s="57" t="s">
        <v>174</v>
      </c>
      <c r="I17" s="57" t="s">
        <v>794</v>
      </c>
      <c r="J17" s="57" t="s">
        <v>795</v>
      </c>
      <c r="K17" s="58">
        <v>9</v>
      </c>
      <c r="L17" s="57">
        <v>483639</v>
      </c>
      <c r="M17" s="57">
        <v>623674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782969</v>
      </c>
      <c r="B18" s="55" t="s">
        <v>822</v>
      </c>
      <c r="C18" s="56" t="s">
        <v>823</v>
      </c>
      <c r="D18" s="57" t="s">
        <v>14</v>
      </c>
      <c r="E18" s="57" t="s">
        <v>174</v>
      </c>
      <c r="F18" s="57" t="s">
        <v>174</v>
      </c>
      <c r="G18" s="57" t="s">
        <v>774</v>
      </c>
      <c r="H18" s="57" t="s">
        <v>174</v>
      </c>
      <c r="I18" s="57" t="s">
        <v>820</v>
      </c>
      <c r="J18" s="57" t="s">
        <v>821</v>
      </c>
      <c r="K18" s="58">
        <v>39</v>
      </c>
      <c r="L18" s="57">
        <v>483566</v>
      </c>
      <c r="M18" s="57">
        <v>622948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783846</v>
      </c>
      <c r="B19" s="55" t="s">
        <v>838</v>
      </c>
      <c r="C19" s="56" t="s">
        <v>839</v>
      </c>
      <c r="D19" s="57" t="s">
        <v>14</v>
      </c>
      <c r="E19" s="57" t="s">
        <v>174</v>
      </c>
      <c r="F19" s="57" t="s">
        <v>174</v>
      </c>
      <c r="G19" s="57" t="s">
        <v>774</v>
      </c>
      <c r="H19" s="57" t="s">
        <v>174</v>
      </c>
      <c r="I19" s="57" t="s">
        <v>840</v>
      </c>
      <c r="J19" s="57" t="s">
        <v>841</v>
      </c>
      <c r="K19" s="58">
        <v>2</v>
      </c>
      <c r="L19" s="57">
        <v>481862</v>
      </c>
      <c r="M19" s="57">
        <v>618200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7737031</v>
      </c>
      <c r="B20" s="55" t="s">
        <v>887</v>
      </c>
      <c r="C20" s="56" t="s">
        <v>888</v>
      </c>
      <c r="D20" s="57" t="s">
        <v>14</v>
      </c>
      <c r="E20" s="57" t="s">
        <v>174</v>
      </c>
      <c r="F20" s="57" t="s">
        <v>174</v>
      </c>
      <c r="G20" s="57" t="s">
        <v>774</v>
      </c>
      <c r="H20" s="57" t="s">
        <v>174</v>
      </c>
      <c r="I20" s="57" t="s">
        <v>889</v>
      </c>
      <c r="J20" s="57" t="s">
        <v>890</v>
      </c>
      <c r="K20" s="58">
        <v>8</v>
      </c>
      <c r="L20" s="57">
        <v>482799</v>
      </c>
      <c r="M20" s="57">
        <v>622643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/JpvcKjEmmu5EUF08fOkmeJBu8X9ydHk9aAxXleC1LBorp8MS8wgrNgfl3t4s+XxpUY+r6TTlk5illqiXCpXWA==" saltValue="mLtzQBzZVQdnEHndwOmI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103</v>
      </c>
      <c r="B2" s="8">
        <f>M14</f>
        <v>1</v>
      </c>
      <c r="C2" s="8" t="str">
        <f>E16</f>
        <v>GOLUBSKO-DOBRZYŃSKI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542799</v>
      </c>
      <c r="B16" s="55" t="s">
        <v>770</v>
      </c>
      <c r="C16" s="56" t="s">
        <v>771</v>
      </c>
      <c r="D16" s="57" t="s">
        <v>14</v>
      </c>
      <c r="E16" s="57" t="s">
        <v>171</v>
      </c>
      <c r="F16" s="57" t="s">
        <v>173</v>
      </c>
      <c r="G16" s="57" t="s">
        <v>769</v>
      </c>
      <c r="H16" s="57" t="s">
        <v>173</v>
      </c>
      <c r="I16" s="57" t="s">
        <v>28</v>
      </c>
      <c r="J16" s="57" t="s">
        <v>22</v>
      </c>
      <c r="K16" s="58">
        <v>37</v>
      </c>
      <c r="L16" s="57">
        <v>503470</v>
      </c>
      <c r="M16" s="57">
        <v>582302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rZTEO2HdFvc1c44OpCMgTFn1lNTcrce0sRVa0APGrgKgimLVekpxn/4qTDjwfTtHw1XYOR2M1884i3xkmVGvXQ==" saltValue="OQq5XmTEloFvVGQvAJMg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20"/>
  <sheetViews>
    <sheetView topLeftCell="A13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102</v>
      </c>
      <c r="B2" s="8">
        <f>M14</f>
        <v>5</v>
      </c>
      <c r="C2" s="8" t="str">
        <f>E16</f>
        <v>CHEŁMIŃSKI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533679</v>
      </c>
      <c r="B16" s="55" t="s">
        <v>751</v>
      </c>
      <c r="C16" s="56" t="s">
        <v>752</v>
      </c>
      <c r="D16" s="57" t="s">
        <v>14</v>
      </c>
      <c r="E16" s="57" t="s">
        <v>168</v>
      </c>
      <c r="F16" s="57" t="s">
        <v>169</v>
      </c>
      <c r="G16" s="57" t="s">
        <v>753</v>
      </c>
      <c r="H16" s="57" t="s">
        <v>169</v>
      </c>
      <c r="I16" s="57" t="s">
        <v>754</v>
      </c>
      <c r="J16" s="57" t="s">
        <v>755</v>
      </c>
      <c r="K16" s="58">
        <v>16</v>
      </c>
      <c r="L16" s="57">
        <v>462865</v>
      </c>
      <c r="M16" s="57">
        <v>609156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533119</v>
      </c>
      <c r="B17" s="55" t="s">
        <v>756</v>
      </c>
      <c r="C17" s="56" t="s">
        <v>757</v>
      </c>
      <c r="D17" s="57" t="s">
        <v>14</v>
      </c>
      <c r="E17" s="57" t="s">
        <v>168</v>
      </c>
      <c r="F17" s="57" t="s">
        <v>169</v>
      </c>
      <c r="G17" s="57" t="s">
        <v>753</v>
      </c>
      <c r="H17" s="57" t="s">
        <v>169</v>
      </c>
      <c r="I17" s="57" t="s">
        <v>758</v>
      </c>
      <c r="J17" s="57" t="s">
        <v>759</v>
      </c>
      <c r="K17" s="58">
        <v>35</v>
      </c>
      <c r="L17" s="57">
        <v>461339</v>
      </c>
      <c r="M17" s="57">
        <v>609516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533375</v>
      </c>
      <c r="B18" s="55" t="s">
        <v>760</v>
      </c>
      <c r="C18" s="56" t="s">
        <v>761</v>
      </c>
      <c r="D18" s="57" t="s">
        <v>14</v>
      </c>
      <c r="E18" s="57" t="s">
        <v>168</v>
      </c>
      <c r="F18" s="57" t="s">
        <v>169</v>
      </c>
      <c r="G18" s="57" t="s">
        <v>753</v>
      </c>
      <c r="H18" s="57" t="s">
        <v>169</v>
      </c>
      <c r="I18" s="57" t="s">
        <v>762</v>
      </c>
      <c r="J18" s="57" t="s">
        <v>763</v>
      </c>
      <c r="K18" s="58">
        <v>5</v>
      </c>
      <c r="L18" s="57">
        <v>461827</v>
      </c>
      <c r="M18" s="57">
        <v>609355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533265</v>
      </c>
      <c r="B19" s="55" t="s">
        <v>764</v>
      </c>
      <c r="C19" s="56" t="s">
        <v>765</v>
      </c>
      <c r="D19" s="57" t="s">
        <v>14</v>
      </c>
      <c r="E19" s="57" t="s">
        <v>168</v>
      </c>
      <c r="F19" s="57" t="s">
        <v>169</v>
      </c>
      <c r="G19" s="57" t="s">
        <v>753</v>
      </c>
      <c r="H19" s="57" t="s">
        <v>169</v>
      </c>
      <c r="I19" s="57" t="s">
        <v>445</v>
      </c>
      <c r="J19" s="57" t="s">
        <v>766</v>
      </c>
      <c r="K19" s="58">
        <v>4</v>
      </c>
      <c r="L19" s="57">
        <v>461561</v>
      </c>
      <c r="M19" s="57">
        <v>609275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533103</v>
      </c>
      <c r="B20" s="55" t="s">
        <v>767</v>
      </c>
      <c r="C20" s="56" t="s">
        <v>768</v>
      </c>
      <c r="D20" s="57" t="s">
        <v>14</v>
      </c>
      <c r="E20" s="57" t="s">
        <v>168</v>
      </c>
      <c r="F20" s="57" t="s">
        <v>169</v>
      </c>
      <c r="G20" s="57" t="s">
        <v>753</v>
      </c>
      <c r="H20" s="57" t="s">
        <v>169</v>
      </c>
      <c r="I20" s="57" t="s">
        <v>28</v>
      </c>
      <c r="J20" s="57" t="s">
        <v>22</v>
      </c>
      <c r="K20" s="58">
        <v>14</v>
      </c>
      <c r="L20" s="57">
        <v>461322</v>
      </c>
      <c r="M20" s="57">
        <v>609312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TmAfVtu5WBcKLE/xi/bSCQxjscRUtJ4gx6N2qd4mDxs8nCXRBa0GoJuc9IbDz3i2nT64Ezr7VQGLeBoSQ5JDHw==" saltValue="XODYjzPUnvnvoYXhSeXJV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27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101</v>
      </c>
      <c r="B2" s="8">
        <f>M14</f>
        <v>12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12</v>
      </c>
      <c r="N14" s="42">
        <f>SUM(N16:N400)</f>
        <v>12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776560</v>
      </c>
      <c r="B16" s="55" t="s">
        <v>225</v>
      </c>
      <c r="C16" s="56" t="s">
        <v>226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227</v>
      </c>
      <c r="J16" s="57" t="s">
        <v>228</v>
      </c>
      <c r="K16" s="58">
        <v>26</v>
      </c>
      <c r="L16" s="57">
        <v>435171</v>
      </c>
      <c r="M16" s="57">
        <v>584912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776569</v>
      </c>
      <c r="B17" s="55" t="s">
        <v>229</v>
      </c>
      <c r="C17" s="56" t="s">
        <v>230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227</v>
      </c>
      <c r="J17" s="57" t="s">
        <v>228</v>
      </c>
      <c r="K17" s="58">
        <v>4</v>
      </c>
      <c r="L17" s="57">
        <v>434821</v>
      </c>
      <c r="M17" s="57">
        <v>584854</v>
      </c>
      <c r="N17" s="57">
        <v>1</v>
      </c>
      <c r="O17" s="59"/>
      <c r="P17" s="59"/>
      <c r="Q17" s="59"/>
      <c r="R17" s="32">
        <f t="shared" ref="R17:R27" si="1">ROUND(Q17*0.23,2)</f>
        <v>0</v>
      </c>
      <c r="S17" s="44">
        <f t="shared" ref="S17:S27" si="2">ROUND(Q17,2)+R17</f>
        <v>0</v>
      </c>
      <c r="T17" s="59"/>
      <c r="U17" s="59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25">
      <c r="A18" s="55">
        <v>773711</v>
      </c>
      <c r="B18" s="55" t="s">
        <v>235</v>
      </c>
      <c r="C18" s="56" t="s">
        <v>236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20</v>
      </c>
      <c r="J18" s="57" t="s">
        <v>21</v>
      </c>
      <c r="K18" s="58">
        <v>56</v>
      </c>
      <c r="L18" s="57">
        <v>432954</v>
      </c>
      <c r="M18" s="57">
        <v>585300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770107</v>
      </c>
      <c r="B19" s="55" t="s">
        <v>259</v>
      </c>
      <c r="C19" s="56" t="s">
        <v>260</v>
      </c>
      <c r="D19" s="57" t="s">
        <v>14</v>
      </c>
      <c r="E19" s="57" t="s">
        <v>217</v>
      </c>
      <c r="F19" s="57" t="s">
        <v>217</v>
      </c>
      <c r="G19" s="57" t="s">
        <v>218</v>
      </c>
      <c r="H19" s="57" t="s">
        <v>217</v>
      </c>
      <c r="I19" s="57" t="s">
        <v>261</v>
      </c>
      <c r="J19" s="57" t="s">
        <v>262</v>
      </c>
      <c r="K19" s="58">
        <v>21</v>
      </c>
      <c r="L19" s="57">
        <v>431458</v>
      </c>
      <c r="M19" s="57">
        <v>583743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774204</v>
      </c>
      <c r="B20" s="55" t="s">
        <v>273</v>
      </c>
      <c r="C20" s="56" t="s">
        <v>274</v>
      </c>
      <c r="D20" s="57" t="s">
        <v>14</v>
      </c>
      <c r="E20" s="57" t="s">
        <v>217</v>
      </c>
      <c r="F20" s="57" t="s">
        <v>217</v>
      </c>
      <c r="G20" s="57" t="s">
        <v>218</v>
      </c>
      <c r="H20" s="57" t="s">
        <v>217</v>
      </c>
      <c r="I20" s="57" t="s">
        <v>271</v>
      </c>
      <c r="J20" s="57" t="s">
        <v>272</v>
      </c>
      <c r="K20" s="58">
        <v>4</v>
      </c>
      <c r="L20" s="57">
        <v>433305</v>
      </c>
      <c r="M20" s="57">
        <v>584744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774216</v>
      </c>
      <c r="B21" s="55" t="s">
        <v>275</v>
      </c>
      <c r="C21" s="56" t="s">
        <v>276</v>
      </c>
      <c r="D21" s="57" t="s">
        <v>14</v>
      </c>
      <c r="E21" s="57" t="s">
        <v>217</v>
      </c>
      <c r="F21" s="57" t="s">
        <v>217</v>
      </c>
      <c r="G21" s="57" t="s">
        <v>218</v>
      </c>
      <c r="H21" s="57" t="s">
        <v>217</v>
      </c>
      <c r="I21" s="57" t="s">
        <v>271</v>
      </c>
      <c r="J21" s="57" t="s">
        <v>272</v>
      </c>
      <c r="K21" s="58">
        <v>9</v>
      </c>
      <c r="L21" s="57">
        <v>433523</v>
      </c>
      <c r="M21" s="57">
        <v>584766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767347</v>
      </c>
      <c r="B22" s="55" t="s">
        <v>292</v>
      </c>
      <c r="C22" s="56" t="s">
        <v>293</v>
      </c>
      <c r="D22" s="57" t="s">
        <v>14</v>
      </c>
      <c r="E22" s="57" t="s">
        <v>217</v>
      </c>
      <c r="F22" s="57" t="s">
        <v>217</v>
      </c>
      <c r="G22" s="57" t="s">
        <v>218</v>
      </c>
      <c r="H22" s="57" t="s">
        <v>217</v>
      </c>
      <c r="I22" s="57" t="s">
        <v>294</v>
      </c>
      <c r="J22" s="57" t="s">
        <v>295</v>
      </c>
      <c r="K22" s="58">
        <v>14</v>
      </c>
      <c r="L22" s="57">
        <v>433212</v>
      </c>
      <c r="M22" s="57">
        <v>584457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774862</v>
      </c>
      <c r="B23" s="55" t="s">
        <v>296</v>
      </c>
      <c r="C23" s="56" t="s">
        <v>297</v>
      </c>
      <c r="D23" s="57" t="s">
        <v>14</v>
      </c>
      <c r="E23" s="57" t="s">
        <v>217</v>
      </c>
      <c r="F23" s="57" t="s">
        <v>217</v>
      </c>
      <c r="G23" s="57" t="s">
        <v>218</v>
      </c>
      <c r="H23" s="57" t="s">
        <v>217</v>
      </c>
      <c r="I23" s="57" t="s">
        <v>298</v>
      </c>
      <c r="J23" s="57" t="s">
        <v>299</v>
      </c>
      <c r="K23" s="58">
        <v>11</v>
      </c>
      <c r="L23" s="57">
        <v>432652</v>
      </c>
      <c r="M23" s="57">
        <v>585296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765514</v>
      </c>
      <c r="B24" s="55" t="s">
        <v>312</v>
      </c>
      <c r="C24" s="56" t="s">
        <v>313</v>
      </c>
      <c r="D24" s="57" t="s">
        <v>14</v>
      </c>
      <c r="E24" s="57" t="s">
        <v>217</v>
      </c>
      <c r="F24" s="57" t="s">
        <v>217</v>
      </c>
      <c r="G24" s="57" t="s">
        <v>218</v>
      </c>
      <c r="H24" s="57" t="s">
        <v>217</v>
      </c>
      <c r="I24" s="57" t="s">
        <v>314</v>
      </c>
      <c r="J24" s="57" t="s">
        <v>315</v>
      </c>
      <c r="K24" s="58">
        <v>33</v>
      </c>
      <c r="L24" s="57">
        <v>435074</v>
      </c>
      <c r="M24" s="57">
        <v>585253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775934</v>
      </c>
      <c r="B25" s="55" t="s">
        <v>326</v>
      </c>
      <c r="C25" s="56" t="s">
        <v>327</v>
      </c>
      <c r="D25" s="57" t="s">
        <v>14</v>
      </c>
      <c r="E25" s="57" t="s">
        <v>217</v>
      </c>
      <c r="F25" s="57" t="s">
        <v>217</v>
      </c>
      <c r="G25" s="57" t="s">
        <v>218</v>
      </c>
      <c r="H25" s="57" t="s">
        <v>217</v>
      </c>
      <c r="I25" s="57" t="s">
        <v>328</v>
      </c>
      <c r="J25" s="57" t="s">
        <v>329</v>
      </c>
      <c r="K25" s="58">
        <v>19</v>
      </c>
      <c r="L25" s="57">
        <v>432535</v>
      </c>
      <c r="M25" s="57">
        <v>584770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775912</v>
      </c>
      <c r="B26" s="55" t="s">
        <v>332</v>
      </c>
      <c r="C26" s="56" t="s">
        <v>333</v>
      </c>
      <c r="D26" s="57" t="s">
        <v>14</v>
      </c>
      <c r="E26" s="57" t="s">
        <v>217</v>
      </c>
      <c r="F26" s="57" t="s">
        <v>217</v>
      </c>
      <c r="G26" s="57" t="s">
        <v>218</v>
      </c>
      <c r="H26" s="57" t="s">
        <v>217</v>
      </c>
      <c r="I26" s="57" t="s">
        <v>179</v>
      </c>
      <c r="J26" s="57" t="s">
        <v>180</v>
      </c>
      <c r="K26" s="58">
        <v>50</v>
      </c>
      <c r="L26" s="57">
        <v>434107</v>
      </c>
      <c r="M26" s="57">
        <v>584211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776389</v>
      </c>
      <c r="B27" s="55" t="s">
        <v>351</v>
      </c>
      <c r="C27" s="56" t="s">
        <v>352</v>
      </c>
      <c r="D27" s="57" t="s">
        <v>14</v>
      </c>
      <c r="E27" s="57" t="s">
        <v>217</v>
      </c>
      <c r="F27" s="57" t="s">
        <v>217</v>
      </c>
      <c r="G27" s="57" t="s">
        <v>218</v>
      </c>
      <c r="H27" s="57" t="s">
        <v>217</v>
      </c>
      <c r="I27" s="57" t="s">
        <v>353</v>
      </c>
      <c r="J27" s="57" t="s">
        <v>354</v>
      </c>
      <c r="K27" s="58" t="s">
        <v>355</v>
      </c>
      <c r="L27" s="57">
        <v>433155</v>
      </c>
      <c r="M27" s="57">
        <v>583596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</sheetData>
  <sheetProtection algorithmName="SHA-512" hashValue="xI9n0t/NrgXezB/P8QglOSu/EBchX4p32bnw7KT1GpXafyewResYGzTGnl8t2McfXskQfwdh397hQnr9rlbgRg==" saltValue="enQtEFxejEhEIW+VJo0it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7"/>
  <sheetViews>
    <sheetView topLeftCell="A4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145</v>
      </c>
      <c r="B2" s="8">
        <f>M14</f>
        <v>2</v>
      </c>
      <c r="C2" s="8" t="str">
        <f>E16</f>
        <v>ŻNIŃSKI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743318</v>
      </c>
      <c r="B16" s="55" t="s">
        <v>74</v>
      </c>
      <c r="C16" s="56" t="s">
        <v>75</v>
      </c>
      <c r="D16" s="57" t="s">
        <v>14</v>
      </c>
      <c r="E16" s="57" t="s">
        <v>15</v>
      </c>
      <c r="F16" s="57" t="s">
        <v>73</v>
      </c>
      <c r="G16" s="57" t="s">
        <v>76</v>
      </c>
      <c r="H16" s="57" t="s">
        <v>77</v>
      </c>
      <c r="I16" s="57" t="s">
        <v>16</v>
      </c>
      <c r="J16" s="57" t="s">
        <v>17</v>
      </c>
      <c r="K16" s="57">
        <v>32</v>
      </c>
      <c r="L16" s="57">
        <v>401907</v>
      </c>
      <c r="M16" s="57">
        <v>547159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750820</v>
      </c>
      <c r="B17" s="55" t="s">
        <v>161</v>
      </c>
      <c r="C17" s="56" t="s">
        <v>162</v>
      </c>
      <c r="D17" s="57" t="s">
        <v>14</v>
      </c>
      <c r="E17" s="57" t="s">
        <v>15</v>
      </c>
      <c r="F17" s="57" t="s">
        <v>156</v>
      </c>
      <c r="G17" s="57" t="s">
        <v>163</v>
      </c>
      <c r="H17" s="57" t="s">
        <v>164</v>
      </c>
      <c r="I17" s="57" t="s">
        <v>16</v>
      </c>
      <c r="J17" s="57" t="s">
        <v>17</v>
      </c>
      <c r="K17" s="57">
        <v>1</v>
      </c>
      <c r="L17" s="57">
        <v>405961</v>
      </c>
      <c r="M17" s="57">
        <v>554884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y2uc43S/yYvA4mLpnqhioYWZLQLW583+7FGeEcpupERbmK6nU71Tk6lvm6UmH7IwmJjLg3N/OdBf6vfJ8AzoWA==" saltValue="v3ZUp0gCRtZb4n6+e00l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23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100</v>
      </c>
      <c r="B2" s="8">
        <f>M14</f>
        <v>8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764807</v>
      </c>
      <c r="B16" s="55" t="s">
        <v>251</v>
      </c>
      <c r="C16" s="56" t="s">
        <v>252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253</v>
      </c>
      <c r="J16" s="57" t="s">
        <v>254</v>
      </c>
      <c r="K16" s="58">
        <v>23</v>
      </c>
      <c r="L16" s="57">
        <v>430518</v>
      </c>
      <c r="M16" s="57">
        <v>584090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766862</v>
      </c>
      <c r="B17" s="55" t="s">
        <v>255</v>
      </c>
      <c r="C17" s="56" t="s">
        <v>256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257</v>
      </c>
      <c r="J17" s="57" t="s">
        <v>258</v>
      </c>
      <c r="K17" s="58">
        <v>2</v>
      </c>
      <c r="L17" s="57">
        <v>432689</v>
      </c>
      <c r="M17" s="57">
        <v>585128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774365</v>
      </c>
      <c r="B18" s="55" t="s">
        <v>283</v>
      </c>
      <c r="C18" s="56" t="s">
        <v>284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285</v>
      </c>
      <c r="J18" s="57" t="s">
        <v>286</v>
      </c>
      <c r="K18" s="58">
        <v>2</v>
      </c>
      <c r="L18" s="57">
        <v>433544</v>
      </c>
      <c r="M18" s="57">
        <v>584827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752977</v>
      </c>
      <c r="B19" s="55" t="s">
        <v>304</v>
      </c>
      <c r="C19" s="56" t="s">
        <v>305</v>
      </c>
      <c r="D19" s="57" t="s">
        <v>14</v>
      </c>
      <c r="E19" s="57" t="s">
        <v>217</v>
      </c>
      <c r="F19" s="57" t="s">
        <v>217</v>
      </c>
      <c r="G19" s="57" t="s">
        <v>218</v>
      </c>
      <c r="H19" s="57" t="s">
        <v>217</v>
      </c>
      <c r="I19" s="57" t="s">
        <v>306</v>
      </c>
      <c r="J19" s="57" t="s">
        <v>307</v>
      </c>
      <c r="K19" s="58">
        <v>1</v>
      </c>
      <c r="L19" s="57">
        <v>443558</v>
      </c>
      <c r="M19" s="57">
        <v>589057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763859</v>
      </c>
      <c r="B20" s="55" t="s">
        <v>308</v>
      </c>
      <c r="C20" s="56" t="s">
        <v>309</v>
      </c>
      <c r="D20" s="57" t="s">
        <v>14</v>
      </c>
      <c r="E20" s="57" t="s">
        <v>217</v>
      </c>
      <c r="F20" s="57" t="s">
        <v>217</v>
      </c>
      <c r="G20" s="57" t="s">
        <v>218</v>
      </c>
      <c r="H20" s="57" t="s">
        <v>217</v>
      </c>
      <c r="I20" s="57" t="s">
        <v>310</v>
      </c>
      <c r="J20" s="57" t="s">
        <v>311</v>
      </c>
      <c r="K20" s="58">
        <v>19</v>
      </c>
      <c r="L20" s="57">
        <v>431514</v>
      </c>
      <c r="M20" s="57">
        <v>584863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8080812</v>
      </c>
      <c r="B21" s="55" t="s">
        <v>334</v>
      </c>
      <c r="C21" s="56" t="s">
        <v>335</v>
      </c>
      <c r="D21" s="57" t="s">
        <v>14</v>
      </c>
      <c r="E21" s="57" t="s">
        <v>217</v>
      </c>
      <c r="F21" s="57" t="s">
        <v>217</v>
      </c>
      <c r="G21" s="57" t="s">
        <v>218</v>
      </c>
      <c r="H21" s="57" t="s">
        <v>217</v>
      </c>
      <c r="I21" s="57" t="s">
        <v>179</v>
      </c>
      <c r="J21" s="57" t="s">
        <v>180</v>
      </c>
      <c r="K21" s="58" t="s">
        <v>336</v>
      </c>
      <c r="L21" s="57">
        <v>434503</v>
      </c>
      <c r="M21" s="57">
        <v>584216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776147</v>
      </c>
      <c r="B22" s="55" t="s">
        <v>348</v>
      </c>
      <c r="C22" s="56" t="s">
        <v>349</v>
      </c>
      <c r="D22" s="57" t="s">
        <v>14</v>
      </c>
      <c r="E22" s="57" t="s">
        <v>217</v>
      </c>
      <c r="F22" s="57" t="s">
        <v>217</v>
      </c>
      <c r="G22" s="57" t="s">
        <v>218</v>
      </c>
      <c r="H22" s="57" t="s">
        <v>217</v>
      </c>
      <c r="I22" s="57" t="s">
        <v>104</v>
      </c>
      <c r="J22" s="57" t="s">
        <v>105</v>
      </c>
      <c r="K22" s="58" t="s">
        <v>350</v>
      </c>
      <c r="L22" s="57">
        <v>437030</v>
      </c>
      <c r="M22" s="57">
        <v>582214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776443</v>
      </c>
      <c r="B23" s="55" t="s">
        <v>356</v>
      </c>
      <c r="C23" s="56" t="s">
        <v>357</v>
      </c>
      <c r="D23" s="57" t="s">
        <v>14</v>
      </c>
      <c r="E23" s="57" t="s">
        <v>217</v>
      </c>
      <c r="F23" s="57" t="s">
        <v>217</v>
      </c>
      <c r="G23" s="57" t="s">
        <v>218</v>
      </c>
      <c r="H23" s="57" t="s">
        <v>217</v>
      </c>
      <c r="I23" s="57" t="s">
        <v>358</v>
      </c>
      <c r="J23" s="57" t="s">
        <v>359</v>
      </c>
      <c r="K23" s="58">
        <v>1</v>
      </c>
      <c r="L23" s="57">
        <v>433723</v>
      </c>
      <c r="M23" s="57">
        <v>585331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ZEW7Vz7jnGJbvJUI5VGTkzhvTYJUexl+HWGxasrJVCW2ZbUeRxgN3jbY49/f7/rU3moH0mZaRUMd3FAEB4v1SQ==" saltValue="+CJqE9O31fhlZRbX5gpI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27"/>
  <sheetViews>
    <sheetView topLeftCell="A10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99</v>
      </c>
      <c r="B2" s="8">
        <f>M14</f>
        <v>12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12</v>
      </c>
      <c r="N14" s="42">
        <f>SUM(N16:N400)</f>
        <v>12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773565</v>
      </c>
      <c r="B16" s="55" t="s">
        <v>221</v>
      </c>
      <c r="C16" s="56" t="s">
        <v>222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223</v>
      </c>
      <c r="J16" s="57" t="s">
        <v>224</v>
      </c>
      <c r="K16" s="58">
        <v>28</v>
      </c>
      <c r="L16" s="57">
        <v>434612</v>
      </c>
      <c r="M16" s="57">
        <v>585075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758514</v>
      </c>
      <c r="B17" s="55" t="s">
        <v>231</v>
      </c>
      <c r="C17" s="56" t="s">
        <v>232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233</v>
      </c>
      <c r="J17" s="57" t="s">
        <v>234</v>
      </c>
      <c r="K17" s="58">
        <v>10</v>
      </c>
      <c r="L17" s="57">
        <v>434953</v>
      </c>
      <c r="M17" s="57">
        <v>586230</v>
      </c>
      <c r="N17" s="57">
        <v>1</v>
      </c>
      <c r="O17" s="59"/>
      <c r="P17" s="59"/>
      <c r="Q17" s="59"/>
      <c r="R17" s="32">
        <f t="shared" ref="R17:R27" si="1">ROUND(Q17*0.23,2)</f>
        <v>0</v>
      </c>
      <c r="S17" s="44">
        <f t="shared" ref="S17:S27" si="2">ROUND(Q17,2)+R17</f>
        <v>0</v>
      </c>
      <c r="T17" s="59"/>
      <c r="U17" s="59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25">
      <c r="A18" s="55">
        <v>765935</v>
      </c>
      <c r="B18" s="55" t="s">
        <v>237</v>
      </c>
      <c r="C18" s="56" t="s">
        <v>238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20</v>
      </c>
      <c r="J18" s="57" t="s">
        <v>21</v>
      </c>
      <c r="K18" s="58">
        <v>71</v>
      </c>
      <c r="L18" s="57">
        <v>432754</v>
      </c>
      <c r="M18" s="57">
        <v>585657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8662469</v>
      </c>
      <c r="B19" s="55" t="s">
        <v>239</v>
      </c>
      <c r="C19" s="56" t="s">
        <v>240</v>
      </c>
      <c r="D19" s="57" t="s">
        <v>14</v>
      </c>
      <c r="E19" s="57" t="s">
        <v>217</v>
      </c>
      <c r="F19" s="57" t="s">
        <v>217</v>
      </c>
      <c r="G19" s="57" t="s">
        <v>218</v>
      </c>
      <c r="H19" s="57" t="s">
        <v>217</v>
      </c>
      <c r="I19" s="57" t="s">
        <v>241</v>
      </c>
      <c r="J19" s="57" t="s">
        <v>242</v>
      </c>
      <c r="K19" s="58">
        <v>1</v>
      </c>
      <c r="L19" s="57">
        <v>436522</v>
      </c>
      <c r="M19" s="57">
        <v>583784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773795</v>
      </c>
      <c r="B20" s="55" t="s">
        <v>247</v>
      </c>
      <c r="C20" s="56" t="s">
        <v>248</v>
      </c>
      <c r="D20" s="57" t="s">
        <v>14</v>
      </c>
      <c r="E20" s="57" t="s">
        <v>217</v>
      </c>
      <c r="F20" s="57" t="s">
        <v>217</v>
      </c>
      <c r="G20" s="57" t="s">
        <v>218</v>
      </c>
      <c r="H20" s="57" t="s">
        <v>217</v>
      </c>
      <c r="I20" s="57" t="s">
        <v>245</v>
      </c>
      <c r="J20" s="57" t="s">
        <v>246</v>
      </c>
      <c r="K20" s="58">
        <v>246</v>
      </c>
      <c r="L20" s="57">
        <v>440958</v>
      </c>
      <c r="M20" s="57">
        <v>585627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766679</v>
      </c>
      <c r="B21" s="55" t="s">
        <v>263</v>
      </c>
      <c r="C21" s="56" t="s">
        <v>264</v>
      </c>
      <c r="D21" s="57" t="s">
        <v>14</v>
      </c>
      <c r="E21" s="57" t="s">
        <v>217</v>
      </c>
      <c r="F21" s="57" t="s">
        <v>217</v>
      </c>
      <c r="G21" s="57" t="s">
        <v>218</v>
      </c>
      <c r="H21" s="57" t="s">
        <v>217</v>
      </c>
      <c r="I21" s="57" t="s">
        <v>265</v>
      </c>
      <c r="J21" s="57" t="s">
        <v>266</v>
      </c>
      <c r="K21" s="58">
        <v>32</v>
      </c>
      <c r="L21" s="57">
        <v>431962</v>
      </c>
      <c r="M21" s="57">
        <v>585265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774199</v>
      </c>
      <c r="B22" s="55" t="s">
        <v>269</v>
      </c>
      <c r="C22" s="56" t="s">
        <v>270</v>
      </c>
      <c r="D22" s="57" t="s">
        <v>14</v>
      </c>
      <c r="E22" s="57" t="s">
        <v>217</v>
      </c>
      <c r="F22" s="57" t="s">
        <v>217</v>
      </c>
      <c r="G22" s="57" t="s">
        <v>218</v>
      </c>
      <c r="H22" s="57" t="s">
        <v>217</v>
      </c>
      <c r="I22" s="57" t="s">
        <v>271</v>
      </c>
      <c r="J22" s="57" t="s">
        <v>272</v>
      </c>
      <c r="K22" s="58">
        <v>27</v>
      </c>
      <c r="L22" s="57">
        <v>433867</v>
      </c>
      <c r="M22" s="57">
        <v>584713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768007</v>
      </c>
      <c r="B23" s="55" t="s">
        <v>279</v>
      </c>
      <c r="C23" s="56" t="s">
        <v>280</v>
      </c>
      <c r="D23" s="57" t="s">
        <v>14</v>
      </c>
      <c r="E23" s="57" t="s">
        <v>217</v>
      </c>
      <c r="F23" s="57" t="s">
        <v>217</v>
      </c>
      <c r="G23" s="57" t="s">
        <v>218</v>
      </c>
      <c r="H23" s="57" t="s">
        <v>217</v>
      </c>
      <c r="I23" s="57" t="s">
        <v>281</v>
      </c>
      <c r="J23" s="57" t="s">
        <v>282</v>
      </c>
      <c r="K23" s="58">
        <v>7</v>
      </c>
      <c r="L23" s="57">
        <v>436710</v>
      </c>
      <c r="M23" s="57">
        <v>584531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8186928</v>
      </c>
      <c r="B24" s="55" t="s">
        <v>302</v>
      </c>
      <c r="C24" s="56" t="s">
        <v>303</v>
      </c>
      <c r="D24" s="57" t="s">
        <v>14</v>
      </c>
      <c r="E24" s="57" t="s">
        <v>217</v>
      </c>
      <c r="F24" s="57" t="s">
        <v>217</v>
      </c>
      <c r="G24" s="57" t="s">
        <v>218</v>
      </c>
      <c r="H24" s="57" t="s">
        <v>217</v>
      </c>
      <c r="I24" s="57" t="s">
        <v>300</v>
      </c>
      <c r="J24" s="57" t="s">
        <v>301</v>
      </c>
      <c r="K24" s="58">
        <v>17</v>
      </c>
      <c r="L24" s="57">
        <v>432853</v>
      </c>
      <c r="M24" s="57">
        <v>584112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775367</v>
      </c>
      <c r="B25" s="55" t="s">
        <v>316</v>
      </c>
      <c r="C25" s="56" t="s">
        <v>317</v>
      </c>
      <c r="D25" s="57" t="s">
        <v>14</v>
      </c>
      <c r="E25" s="57" t="s">
        <v>217</v>
      </c>
      <c r="F25" s="57" t="s">
        <v>217</v>
      </c>
      <c r="G25" s="57" t="s">
        <v>218</v>
      </c>
      <c r="H25" s="57" t="s">
        <v>217</v>
      </c>
      <c r="I25" s="57" t="s">
        <v>318</v>
      </c>
      <c r="J25" s="57" t="s">
        <v>319</v>
      </c>
      <c r="K25" s="58">
        <v>6</v>
      </c>
      <c r="L25" s="57">
        <v>433890</v>
      </c>
      <c r="M25" s="57">
        <v>584575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767184</v>
      </c>
      <c r="B26" s="55" t="s">
        <v>330</v>
      </c>
      <c r="C26" s="56" t="s">
        <v>331</v>
      </c>
      <c r="D26" s="57" t="s">
        <v>14</v>
      </c>
      <c r="E26" s="57" t="s">
        <v>217</v>
      </c>
      <c r="F26" s="57" t="s">
        <v>217</v>
      </c>
      <c r="G26" s="57" t="s">
        <v>218</v>
      </c>
      <c r="H26" s="57" t="s">
        <v>217</v>
      </c>
      <c r="I26" s="57" t="s">
        <v>328</v>
      </c>
      <c r="J26" s="57" t="s">
        <v>329</v>
      </c>
      <c r="K26" s="58">
        <v>26</v>
      </c>
      <c r="L26" s="57">
        <v>432508</v>
      </c>
      <c r="M26" s="57">
        <v>584845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775994</v>
      </c>
      <c r="B27" s="55" t="s">
        <v>337</v>
      </c>
      <c r="C27" s="56" t="s">
        <v>338</v>
      </c>
      <c r="D27" s="57" t="s">
        <v>14</v>
      </c>
      <c r="E27" s="57" t="s">
        <v>217</v>
      </c>
      <c r="F27" s="57" t="s">
        <v>217</v>
      </c>
      <c r="G27" s="57" t="s">
        <v>218</v>
      </c>
      <c r="H27" s="57" t="s">
        <v>217</v>
      </c>
      <c r="I27" s="57" t="s">
        <v>339</v>
      </c>
      <c r="J27" s="57" t="s">
        <v>340</v>
      </c>
      <c r="K27" s="58">
        <v>43</v>
      </c>
      <c r="L27" s="57">
        <v>434236</v>
      </c>
      <c r="M27" s="57">
        <v>583446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</sheetData>
  <sheetProtection algorithmName="SHA-512" hashValue="9ou4ehM/k08rBrpQVYTx5YTUg75fEysJpYwUJKsRAhPeHerEYkRb/ikoWSOD4HSbIIYLT9BIaqyTwGU1Z6ECZg==" saltValue="PLMPfr9YqX+bCLEoXydUc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17"/>
  <sheetViews>
    <sheetView topLeftCell="A7" workbookViewId="0">
      <selection activeCell="H6" sqref="H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98</v>
      </c>
      <c r="B2" s="8">
        <f>M14</f>
        <v>2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773238</v>
      </c>
      <c r="B16" s="55" t="s">
        <v>215</v>
      </c>
      <c r="C16" s="56" t="s">
        <v>216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219</v>
      </c>
      <c r="J16" s="57" t="s">
        <v>220</v>
      </c>
      <c r="K16" s="58">
        <v>3</v>
      </c>
      <c r="L16" s="57">
        <v>440929</v>
      </c>
      <c r="M16" s="57">
        <v>587182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767080</v>
      </c>
      <c r="B17" s="55" t="s">
        <v>288</v>
      </c>
      <c r="C17" s="56" t="s">
        <v>289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290</v>
      </c>
      <c r="J17" s="57" t="s">
        <v>291</v>
      </c>
      <c r="K17" s="58">
        <v>10</v>
      </c>
      <c r="L17" s="57">
        <v>433739</v>
      </c>
      <c r="M17" s="57">
        <v>585084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P+3kpEBN69BQdEgxLb77UVsf/KJEfJQZBobNZSugeSGdUzcFE2qk9zFwSOMf0ExmQeLPpjdzkoE+jaZdqqC7zw==" saltValue="Cxk1U6dtECB4F+kwHEkV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18"/>
  <sheetViews>
    <sheetView topLeftCell="A7" workbookViewId="0">
      <selection activeCell="H6" sqref="H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97</v>
      </c>
      <c r="B2" s="8">
        <f>M14</f>
        <v>3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768354</v>
      </c>
      <c r="B16" s="55" t="s">
        <v>243</v>
      </c>
      <c r="C16" s="56" t="s">
        <v>244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245</v>
      </c>
      <c r="J16" s="57" t="s">
        <v>246</v>
      </c>
      <c r="K16" s="58">
        <v>120</v>
      </c>
      <c r="L16" s="57">
        <v>437411</v>
      </c>
      <c r="M16" s="57">
        <v>584366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773857</v>
      </c>
      <c r="B17" s="55" t="s">
        <v>249</v>
      </c>
      <c r="C17" s="56" t="s">
        <v>250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245</v>
      </c>
      <c r="J17" s="57" t="s">
        <v>246</v>
      </c>
      <c r="K17" s="58">
        <v>74</v>
      </c>
      <c r="L17" s="57">
        <v>436846</v>
      </c>
      <c r="M17" s="57">
        <v>584261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776011</v>
      </c>
      <c r="B18" s="55" t="s">
        <v>341</v>
      </c>
      <c r="C18" s="56" t="s">
        <v>342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343</v>
      </c>
      <c r="J18" s="57" t="s">
        <v>344</v>
      </c>
      <c r="K18" s="58" t="s">
        <v>345</v>
      </c>
      <c r="L18" s="57">
        <v>432494</v>
      </c>
      <c r="M18" s="57">
        <v>585638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S6/R3PBPe31ORtBk2W0lwdAzc4gZVNYpEUsSEA+2wvCjg9N09SyWGVNcVMR9m3R171w013iuPCtmipdZhhtmzQ==" saltValue="Zdd7Ku4pSu3/XtaY8ybp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19"/>
  <sheetViews>
    <sheetView topLeftCell="A7" workbookViewId="0">
      <selection activeCell="H6" sqref="H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96</v>
      </c>
      <c r="B2" s="8">
        <f>M14</f>
        <v>4</v>
      </c>
      <c r="C2" s="8" t="str">
        <f>E16</f>
        <v>BRODNICKI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482525</v>
      </c>
      <c r="B16" s="55" t="s">
        <v>739</v>
      </c>
      <c r="C16" s="56" t="s">
        <v>740</v>
      </c>
      <c r="D16" s="57" t="s">
        <v>14</v>
      </c>
      <c r="E16" s="57" t="s">
        <v>165</v>
      </c>
      <c r="F16" s="57" t="s">
        <v>167</v>
      </c>
      <c r="G16" s="57" t="s">
        <v>738</v>
      </c>
      <c r="H16" s="57" t="s">
        <v>167</v>
      </c>
      <c r="I16" s="57" t="s">
        <v>741</v>
      </c>
      <c r="J16" s="57" t="s">
        <v>742</v>
      </c>
      <c r="K16" s="58">
        <v>14</v>
      </c>
      <c r="L16" s="57">
        <v>526992</v>
      </c>
      <c r="M16" s="57">
        <v>598411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484101</v>
      </c>
      <c r="B17" s="55" t="s">
        <v>747</v>
      </c>
      <c r="C17" s="56" t="s">
        <v>748</v>
      </c>
      <c r="D17" s="57" t="s">
        <v>14</v>
      </c>
      <c r="E17" s="57" t="s">
        <v>165</v>
      </c>
      <c r="F17" s="57" t="s">
        <v>167</v>
      </c>
      <c r="G17" s="57" t="s">
        <v>738</v>
      </c>
      <c r="H17" s="57" t="s">
        <v>167</v>
      </c>
      <c r="I17" s="57" t="s">
        <v>749</v>
      </c>
      <c r="J17" s="57" t="s">
        <v>750</v>
      </c>
      <c r="K17" s="58">
        <v>11</v>
      </c>
      <c r="L17" s="57">
        <v>527316</v>
      </c>
      <c r="M17" s="57">
        <v>598007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491218</v>
      </c>
      <c r="B18" s="55" t="s">
        <v>900</v>
      </c>
      <c r="C18" s="56" t="s">
        <v>901</v>
      </c>
      <c r="D18" s="57" t="s">
        <v>14</v>
      </c>
      <c r="E18" s="57" t="s">
        <v>165</v>
      </c>
      <c r="F18" s="57" t="s">
        <v>178</v>
      </c>
      <c r="G18" s="57" t="s">
        <v>902</v>
      </c>
      <c r="H18" s="57" t="s">
        <v>178</v>
      </c>
      <c r="I18" s="57" t="s">
        <v>142</v>
      </c>
      <c r="J18" s="57" t="s">
        <v>320</v>
      </c>
      <c r="K18" s="58">
        <v>2</v>
      </c>
      <c r="L18" s="57">
        <v>510425</v>
      </c>
      <c r="M18" s="57">
        <v>614414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491753</v>
      </c>
      <c r="B19" s="55" t="s">
        <v>903</v>
      </c>
      <c r="C19" s="56" t="s">
        <v>904</v>
      </c>
      <c r="D19" s="57" t="s">
        <v>14</v>
      </c>
      <c r="E19" s="57" t="s">
        <v>165</v>
      </c>
      <c r="F19" s="57" t="s">
        <v>178</v>
      </c>
      <c r="G19" s="57" t="s">
        <v>902</v>
      </c>
      <c r="H19" s="57" t="s">
        <v>178</v>
      </c>
      <c r="I19" s="57" t="s">
        <v>905</v>
      </c>
      <c r="J19" s="57" t="s">
        <v>906</v>
      </c>
      <c r="K19" s="58">
        <v>5</v>
      </c>
      <c r="L19" s="57">
        <v>510636</v>
      </c>
      <c r="M19" s="57">
        <v>613780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1Cjv/KmzgnEfkW3wFBPJIONMYCsE+GMDVFT7XaklHD87x87gRHX5W6rhKbYul1ezK09QFOgWFQjm+wqjNHkT+w==" saltValue="+Es81G+kjbm0S83oyOKFa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95</v>
      </c>
      <c r="B2" s="8">
        <f>M14</f>
        <v>1</v>
      </c>
      <c r="C2" s="8" t="str">
        <f>E16</f>
        <v>BRODNICKI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484086</v>
      </c>
      <c r="B16" s="55" t="s">
        <v>745</v>
      </c>
      <c r="C16" s="56" t="s">
        <v>746</v>
      </c>
      <c r="D16" s="57" t="s">
        <v>14</v>
      </c>
      <c r="E16" s="57" t="s">
        <v>165</v>
      </c>
      <c r="F16" s="57" t="s">
        <v>167</v>
      </c>
      <c r="G16" s="57" t="s">
        <v>738</v>
      </c>
      <c r="H16" s="57" t="s">
        <v>167</v>
      </c>
      <c r="I16" s="57" t="s">
        <v>134</v>
      </c>
      <c r="J16" s="57" t="s">
        <v>135</v>
      </c>
      <c r="K16" s="58">
        <v>6</v>
      </c>
      <c r="L16" s="57">
        <v>526503</v>
      </c>
      <c r="M16" s="57">
        <v>599602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LkKuajL87tDil0c+iCfhAhJOeEGJ/c04aZuad0Et9n6GV3tVO6/L4Z3XL/UrLCqHTj51NVrR0Y8Uc4Wutaziyw==" saltValue="DyHj/MavdbEhJfipD6hjD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16"/>
  <sheetViews>
    <sheetView topLeftCell="A4" workbookViewId="0">
      <selection activeCell="H6" sqref="H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94</v>
      </c>
      <c r="B2" s="8">
        <f>M14</f>
        <v>1</v>
      </c>
      <c r="C2" s="8" t="str">
        <f>E16</f>
        <v>BRODNICKI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481858</v>
      </c>
      <c r="B16" s="55" t="s">
        <v>743</v>
      </c>
      <c r="C16" s="56" t="s">
        <v>744</v>
      </c>
      <c r="D16" s="57" t="s">
        <v>14</v>
      </c>
      <c r="E16" s="57" t="s">
        <v>165</v>
      </c>
      <c r="F16" s="57" t="s">
        <v>167</v>
      </c>
      <c r="G16" s="57" t="s">
        <v>738</v>
      </c>
      <c r="H16" s="57" t="s">
        <v>167</v>
      </c>
      <c r="I16" s="57" t="s">
        <v>396</v>
      </c>
      <c r="J16" s="57" t="s">
        <v>397</v>
      </c>
      <c r="K16" s="58">
        <v>4</v>
      </c>
      <c r="L16" s="57">
        <v>526612</v>
      </c>
      <c r="M16" s="57">
        <v>598653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CQO2kWWrTrxor8AindaJFVY1VFsE05uAt7lAJyEISdmD8XPxufXfm+ZaCYKqynYAnfKbcPtZjtQqLS/tktWdiQ==" saltValue="wTVdfA/ikiyVnNUCkuS30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16"/>
  <sheetViews>
    <sheetView topLeftCell="A7" workbookViewId="0">
      <selection activeCell="H6" sqref="H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93</v>
      </c>
      <c r="B2" s="8">
        <f>M14</f>
        <v>1</v>
      </c>
      <c r="C2" s="8" t="str">
        <f>E16</f>
        <v>ALEKSANDROWSKI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468303</v>
      </c>
      <c r="B16" s="55" t="s">
        <v>1040</v>
      </c>
      <c r="C16" s="56" t="s">
        <v>1041</v>
      </c>
      <c r="D16" s="57" t="s">
        <v>14</v>
      </c>
      <c r="E16" s="57" t="s">
        <v>194</v>
      </c>
      <c r="F16" s="57" t="s">
        <v>1034</v>
      </c>
      <c r="G16" s="57" t="s">
        <v>1035</v>
      </c>
      <c r="H16" s="57" t="s">
        <v>1034</v>
      </c>
      <c r="I16" s="57" t="s">
        <v>104</v>
      </c>
      <c r="J16" s="57" t="s">
        <v>105</v>
      </c>
      <c r="K16" s="57">
        <v>37</v>
      </c>
      <c r="L16" s="57">
        <v>487381</v>
      </c>
      <c r="M16" s="57">
        <v>556514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cnT3j3KcLRcIcX0bTsZX/DJf0eLVHMXY1P+HgfzN1on1XdwsXfKy/GtEydnTCVTNP8w7BUh38UCEJCVlHQEQgQ==" saltValue="Bd/0jlHZggVrYNjldHXVx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17"/>
  <sheetViews>
    <sheetView workbookViewId="0">
      <selection activeCell="A4" sqref="A4:E4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92</v>
      </c>
      <c r="B2" s="8">
        <f>M14</f>
        <v>2</v>
      </c>
      <c r="C2" s="8" t="str">
        <f>E16</f>
        <v>ALEKSANDROWSKI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7817197</v>
      </c>
      <c r="B16" s="55" t="s">
        <v>1032</v>
      </c>
      <c r="C16" s="56" t="s">
        <v>1033</v>
      </c>
      <c r="D16" s="57" t="s">
        <v>14</v>
      </c>
      <c r="E16" s="57" t="s">
        <v>194</v>
      </c>
      <c r="F16" s="57" t="s">
        <v>1034</v>
      </c>
      <c r="G16" s="57" t="s">
        <v>1035</v>
      </c>
      <c r="H16" s="57" t="s">
        <v>1034</v>
      </c>
      <c r="I16" s="57" t="s">
        <v>1036</v>
      </c>
      <c r="J16" s="57" t="s">
        <v>1037</v>
      </c>
      <c r="K16" s="57">
        <v>1</v>
      </c>
      <c r="L16" s="57">
        <v>485947</v>
      </c>
      <c r="M16" s="57">
        <v>557351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8165992</v>
      </c>
      <c r="B17" s="55" t="s">
        <v>1038</v>
      </c>
      <c r="C17" s="56" t="s">
        <v>1039</v>
      </c>
      <c r="D17" s="57" t="s">
        <v>14</v>
      </c>
      <c r="E17" s="57" t="s">
        <v>194</v>
      </c>
      <c r="F17" s="57" t="s">
        <v>1034</v>
      </c>
      <c r="G17" s="57" t="s">
        <v>1035</v>
      </c>
      <c r="H17" s="57" t="s">
        <v>1034</v>
      </c>
      <c r="I17" s="57" t="s">
        <v>1036</v>
      </c>
      <c r="J17" s="57" t="s">
        <v>1037</v>
      </c>
      <c r="K17" s="57">
        <v>18</v>
      </c>
      <c r="L17" s="57">
        <v>485430</v>
      </c>
      <c r="M17" s="57">
        <v>557083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yppnb2lCR31aeYnOBechiikkSO9VQhPej7bJW32Bhn5oqBlMlW+7Vb9UsYiYK3oCkteXwvCpYTM49td4TZYfw==" saltValue="2CGcUqA+viISnXiHMqAUf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"/>
  <sheetViews>
    <sheetView topLeftCell="A16" workbookViewId="0">
      <selection activeCell="O16" sqref="O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144</v>
      </c>
      <c r="B2" s="8">
        <f>M14</f>
        <v>2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809854</v>
      </c>
      <c r="B16" s="55" t="s">
        <v>1010</v>
      </c>
      <c r="C16" s="56" t="s">
        <v>1011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104</v>
      </c>
      <c r="J16" s="57" t="s">
        <v>105</v>
      </c>
      <c r="K16" s="57">
        <v>27</v>
      </c>
      <c r="L16" s="57">
        <v>504194</v>
      </c>
      <c r="M16" s="57">
        <v>532465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8683181</v>
      </c>
      <c r="B17" s="55" t="s">
        <v>1028</v>
      </c>
      <c r="C17" s="56" t="s">
        <v>1029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1030</v>
      </c>
      <c r="J17" s="57" t="s">
        <v>1031</v>
      </c>
      <c r="K17" s="57">
        <v>1</v>
      </c>
      <c r="L17" s="57">
        <v>505274</v>
      </c>
      <c r="M17" s="57">
        <v>532512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udAYla/UCMdluqYt+rY74fJ0YdWXHwR1HQa6ve/ZH1wwHxNuV66JPtG2zuRVNRKdSMW5ZDso+2gDCDwmjNgVAA==" saltValue="6Dl4qAR9TogoAUnh+ZmJ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8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143</v>
      </c>
      <c r="B2" s="8">
        <f>M14</f>
        <v>13</v>
      </c>
      <c r="C2" s="8" t="str">
        <f>E16</f>
        <v>WŁOCŁAWSKI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13</v>
      </c>
      <c r="N14" s="42">
        <f>SUM(N16:N400)</f>
        <v>13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719552</v>
      </c>
      <c r="B16" s="55" t="s">
        <v>198</v>
      </c>
      <c r="C16" s="56" t="s">
        <v>199</v>
      </c>
      <c r="D16" s="57" t="s">
        <v>14</v>
      </c>
      <c r="E16" s="57" t="s">
        <v>195</v>
      </c>
      <c r="F16" s="57" t="s">
        <v>197</v>
      </c>
      <c r="G16" s="57" t="s">
        <v>200</v>
      </c>
      <c r="H16" s="57" t="s">
        <v>201</v>
      </c>
      <c r="I16" s="57" t="s">
        <v>16</v>
      </c>
      <c r="J16" s="57" t="s">
        <v>17</v>
      </c>
      <c r="K16" s="58">
        <v>14</v>
      </c>
      <c r="L16" s="57">
        <v>494370</v>
      </c>
      <c r="M16" s="57">
        <v>527857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810275</v>
      </c>
      <c r="B17" s="55" t="s">
        <v>907</v>
      </c>
      <c r="C17" s="56" t="s">
        <v>908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910</v>
      </c>
      <c r="J17" s="57" t="s">
        <v>911</v>
      </c>
      <c r="K17" s="58" t="s">
        <v>912</v>
      </c>
      <c r="L17" s="57">
        <v>504829</v>
      </c>
      <c r="M17" s="57">
        <v>531771</v>
      </c>
      <c r="N17" s="57">
        <v>1</v>
      </c>
      <c r="O17" s="59"/>
      <c r="P17" s="59"/>
      <c r="Q17" s="59"/>
      <c r="R17" s="32">
        <f t="shared" ref="R17:R28" si="1">ROUND(Q17*0.23,2)</f>
        <v>0</v>
      </c>
      <c r="S17" s="44">
        <f t="shared" ref="S17:S28" si="2">ROUND(Q17,2)+R17</f>
        <v>0</v>
      </c>
      <c r="T17" s="59"/>
      <c r="U17" s="59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25">
      <c r="A18" s="55">
        <v>810779</v>
      </c>
      <c r="B18" s="55" t="s">
        <v>926</v>
      </c>
      <c r="C18" s="56" t="s">
        <v>927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928</v>
      </c>
      <c r="J18" s="57" t="s">
        <v>929</v>
      </c>
      <c r="K18" s="58">
        <v>7</v>
      </c>
      <c r="L18" s="57">
        <v>503512</v>
      </c>
      <c r="M18" s="57">
        <v>531810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816604</v>
      </c>
      <c r="B19" s="55" t="s">
        <v>932</v>
      </c>
      <c r="C19" s="56" t="s">
        <v>933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277</v>
      </c>
      <c r="J19" s="57" t="s">
        <v>278</v>
      </c>
      <c r="K19" s="57">
        <v>108</v>
      </c>
      <c r="L19" s="57">
        <v>503167</v>
      </c>
      <c r="M19" s="57">
        <v>530168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813692</v>
      </c>
      <c r="B20" s="55" t="s">
        <v>950</v>
      </c>
      <c r="C20" s="56" t="s">
        <v>951</v>
      </c>
      <c r="D20" s="57" t="s">
        <v>14</v>
      </c>
      <c r="E20" s="57" t="s">
        <v>214</v>
      </c>
      <c r="F20" s="57" t="s">
        <v>214</v>
      </c>
      <c r="G20" s="57" t="s">
        <v>909</v>
      </c>
      <c r="H20" s="57" t="s">
        <v>214</v>
      </c>
      <c r="I20" s="57" t="s">
        <v>948</v>
      </c>
      <c r="J20" s="57" t="s">
        <v>949</v>
      </c>
      <c r="K20" s="57">
        <v>21</v>
      </c>
      <c r="L20" s="57">
        <v>504604</v>
      </c>
      <c r="M20" s="57">
        <v>531039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813693</v>
      </c>
      <c r="B21" s="55" t="s">
        <v>952</v>
      </c>
      <c r="C21" s="56" t="s">
        <v>953</v>
      </c>
      <c r="D21" s="57" t="s">
        <v>14</v>
      </c>
      <c r="E21" s="57" t="s">
        <v>214</v>
      </c>
      <c r="F21" s="57" t="s">
        <v>214</v>
      </c>
      <c r="G21" s="57" t="s">
        <v>909</v>
      </c>
      <c r="H21" s="57" t="s">
        <v>214</v>
      </c>
      <c r="I21" s="57" t="s">
        <v>948</v>
      </c>
      <c r="J21" s="57" t="s">
        <v>949</v>
      </c>
      <c r="K21" s="57">
        <v>25</v>
      </c>
      <c r="L21" s="57">
        <v>504451</v>
      </c>
      <c r="M21" s="57">
        <v>531029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812664</v>
      </c>
      <c r="B22" s="55" t="s">
        <v>966</v>
      </c>
      <c r="C22" s="56" t="s">
        <v>967</v>
      </c>
      <c r="D22" s="57" t="s">
        <v>14</v>
      </c>
      <c r="E22" s="57" t="s">
        <v>214</v>
      </c>
      <c r="F22" s="57" t="s">
        <v>214</v>
      </c>
      <c r="G22" s="57" t="s">
        <v>909</v>
      </c>
      <c r="H22" s="57" t="s">
        <v>214</v>
      </c>
      <c r="I22" s="57" t="s">
        <v>968</v>
      </c>
      <c r="J22" s="57" t="s">
        <v>969</v>
      </c>
      <c r="K22" s="57">
        <v>89</v>
      </c>
      <c r="L22" s="57">
        <v>507159</v>
      </c>
      <c r="M22" s="57">
        <v>531842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817235</v>
      </c>
      <c r="B23" s="55" t="s">
        <v>974</v>
      </c>
      <c r="C23" s="56" t="s">
        <v>975</v>
      </c>
      <c r="D23" s="57" t="s">
        <v>14</v>
      </c>
      <c r="E23" s="57" t="s">
        <v>214</v>
      </c>
      <c r="F23" s="57" t="s">
        <v>214</v>
      </c>
      <c r="G23" s="57" t="s">
        <v>909</v>
      </c>
      <c r="H23" s="57" t="s">
        <v>214</v>
      </c>
      <c r="I23" s="57" t="s">
        <v>976</v>
      </c>
      <c r="J23" s="57" t="s">
        <v>977</v>
      </c>
      <c r="K23" s="57">
        <v>15</v>
      </c>
      <c r="L23" s="57">
        <v>502502</v>
      </c>
      <c r="M23" s="57">
        <v>533583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809383</v>
      </c>
      <c r="B24" s="55" t="s">
        <v>993</v>
      </c>
      <c r="C24" s="56" t="s">
        <v>994</v>
      </c>
      <c r="D24" s="57" t="s">
        <v>14</v>
      </c>
      <c r="E24" s="57" t="s">
        <v>214</v>
      </c>
      <c r="F24" s="57" t="s">
        <v>214</v>
      </c>
      <c r="G24" s="57" t="s">
        <v>909</v>
      </c>
      <c r="H24" s="57" t="s">
        <v>214</v>
      </c>
      <c r="I24" s="57" t="s">
        <v>179</v>
      </c>
      <c r="J24" s="57" t="s">
        <v>180</v>
      </c>
      <c r="K24" s="57" t="s">
        <v>995</v>
      </c>
      <c r="L24" s="57">
        <v>502859</v>
      </c>
      <c r="M24" s="57">
        <v>533631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817635</v>
      </c>
      <c r="B25" s="55" t="s">
        <v>996</v>
      </c>
      <c r="C25" s="56" t="s">
        <v>997</v>
      </c>
      <c r="D25" s="57" t="s">
        <v>14</v>
      </c>
      <c r="E25" s="57" t="s">
        <v>214</v>
      </c>
      <c r="F25" s="57" t="s">
        <v>214</v>
      </c>
      <c r="G25" s="57" t="s">
        <v>909</v>
      </c>
      <c r="H25" s="57" t="s">
        <v>214</v>
      </c>
      <c r="I25" s="57" t="s">
        <v>998</v>
      </c>
      <c r="J25" s="57" t="s">
        <v>999</v>
      </c>
      <c r="K25" s="57">
        <v>3</v>
      </c>
      <c r="L25" s="57">
        <v>502616</v>
      </c>
      <c r="M25" s="57">
        <v>533188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817671</v>
      </c>
      <c r="B26" s="55" t="s">
        <v>1000</v>
      </c>
      <c r="C26" s="56" t="s">
        <v>1001</v>
      </c>
      <c r="D26" s="57" t="s">
        <v>14</v>
      </c>
      <c r="E26" s="57" t="s">
        <v>214</v>
      </c>
      <c r="F26" s="57" t="s">
        <v>214</v>
      </c>
      <c r="G26" s="57" t="s">
        <v>909</v>
      </c>
      <c r="H26" s="57" t="s">
        <v>214</v>
      </c>
      <c r="I26" s="57" t="s">
        <v>134</v>
      </c>
      <c r="J26" s="57" t="s">
        <v>135</v>
      </c>
      <c r="K26" s="57">
        <v>29</v>
      </c>
      <c r="L26" s="57">
        <v>503389</v>
      </c>
      <c r="M26" s="57">
        <v>531241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817735</v>
      </c>
      <c r="B27" s="55" t="s">
        <v>1014</v>
      </c>
      <c r="C27" s="56" t="s">
        <v>1015</v>
      </c>
      <c r="D27" s="57" t="s">
        <v>14</v>
      </c>
      <c r="E27" s="57" t="s">
        <v>214</v>
      </c>
      <c r="F27" s="57" t="s">
        <v>214</v>
      </c>
      <c r="G27" s="57" t="s">
        <v>909</v>
      </c>
      <c r="H27" s="57" t="s">
        <v>214</v>
      </c>
      <c r="I27" s="57" t="s">
        <v>1016</v>
      </c>
      <c r="J27" s="57" t="s">
        <v>1017</v>
      </c>
      <c r="K27" s="57">
        <v>1</v>
      </c>
      <c r="L27" s="57">
        <v>504620</v>
      </c>
      <c r="M27" s="57">
        <v>532185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811734</v>
      </c>
      <c r="B28" s="55" t="s">
        <v>1018</v>
      </c>
      <c r="C28" s="56" t="s">
        <v>1019</v>
      </c>
      <c r="D28" s="57" t="s">
        <v>14</v>
      </c>
      <c r="E28" s="57" t="s">
        <v>214</v>
      </c>
      <c r="F28" s="57" t="s">
        <v>214</v>
      </c>
      <c r="G28" s="57" t="s">
        <v>909</v>
      </c>
      <c r="H28" s="57" t="s">
        <v>214</v>
      </c>
      <c r="I28" s="57" t="s">
        <v>749</v>
      </c>
      <c r="J28" s="57" t="s">
        <v>750</v>
      </c>
      <c r="K28" s="57">
        <v>3</v>
      </c>
      <c r="L28" s="57">
        <v>502417</v>
      </c>
      <c r="M28" s="57">
        <v>531162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</sheetData>
  <sheetProtection algorithmName="SHA-512" hashValue="Dd6KevFHY3zDwxQoPQEOcnGvbvvTyNYAUvRH3hvBrN1nWCcHNxDRHUDy6aOfRvfnm82Rx9UyknYmkNRI7+3LRg==" saltValue="iQfK5AdBIOdqNROwpjG5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"/>
  <sheetViews>
    <sheetView topLeftCell="A4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142</v>
      </c>
      <c r="B2" s="8">
        <f>M14</f>
        <v>3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810004</v>
      </c>
      <c r="B16" s="55" t="s">
        <v>954</v>
      </c>
      <c r="C16" s="56" t="s">
        <v>955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956</v>
      </c>
      <c r="J16" s="57" t="s">
        <v>957</v>
      </c>
      <c r="K16" s="57">
        <v>2</v>
      </c>
      <c r="L16" s="57">
        <v>505403</v>
      </c>
      <c r="M16" s="57">
        <v>532384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8974624</v>
      </c>
      <c r="B17" s="55" t="s">
        <v>970</v>
      </c>
      <c r="C17" s="56" t="s">
        <v>971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972</v>
      </c>
      <c r="J17" s="57" t="s">
        <v>973</v>
      </c>
      <c r="K17" s="57">
        <v>4</v>
      </c>
      <c r="L17" s="57">
        <v>505497</v>
      </c>
      <c r="M17" s="57">
        <v>532476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809608</v>
      </c>
      <c r="B18" s="55" t="s">
        <v>1002</v>
      </c>
      <c r="C18" s="56" t="s">
        <v>1003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1004</v>
      </c>
      <c r="J18" s="57" t="s">
        <v>1005</v>
      </c>
      <c r="K18" s="57">
        <v>46</v>
      </c>
      <c r="L18" s="57">
        <v>502736</v>
      </c>
      <c r="M18" s="57">
        <v>532928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LG9ulPEq6JlHC5aN2X0QXSzht2nN9xBCjIfzfJbSX4o1bRGUjgS2fk/nm0g/w9d/+xPak2KqVHznc/WTvkdRFg==" saltValue="7+HGirKv4T6a3hyghB1AF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1"/>
  <sheetViews>
    <sheetView topLeftCell="A7" workbookViewId="0">
      <selection activeCell="H6" sqref="H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141</v>
      </c>
      <c r="B2" s="8">
        <f>M14</f>
        <v>6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ROUND(G7+H7,2)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813018</v>
      </c>
      <c r="B16" s="55" t="s">
        <v>913</v>
      </c>
      <c r="C16" s="56" t="s">
        <v>914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910</v>
      </c>
      <c r="J16" s="57" t="s">
        <v>911</v>
      </c>
      <c r="K16" s="58">
        <v>9</v>
      </c>
      <c r="L16" s="57">
        <v>505106</v>
      </c>
      <c r="M16" s="57">
        <v>531483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816405</v>
      </c>
      <c r="B17" s="55" t="s">
        <v>915</v>
      </c>
      <c r="C17" s="56" t="s">
        <v>916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917</v>
      </c>
      <c r="J17" s="57" t="s">
        <v>918</v>
      </c>
      <c r="K17" s="58">
        <v>24</v>
      </c>
      <c r="L17" s="57">
        <v>504914</v>
      </c>
      <c r="M17" s="57">
        <v>531753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816784</v>
      </c>
      <c r="B18" s="55" t="s">
        <v>934</v>
      </c>
      <c r="C18" s="56" t="s">
        <v>935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193</v>
      </c>
      <c r="J18" s="57" t="s">
        <v>190</v>
      </c>
      <c r="K18" s="57" t="s">
        <v>209</v>
      </c>
      <c r="L18" s="57">
        <v>506091</v>
      </c>
      <c r="M18" s="57">
        <v>530405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817034</v>
      </c>
      <c r="B19" s="55" t="s">
        <v>963</v>
      </c>
      <c r="C19" s="56" t="s">
        <v>964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960</v>
      </c>
      <c r="J19" s="57" t="s">
        <v>961</v>
      </c>
      <c r="K19" s="57" t="s">
        <v>965</v>
      </c>
      <c r="L19" s="57">
        <v>503886</v>
      </c>
      <c r="M19" s="57">
        <v>533014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817361</v>
      </c>
      <c r="B20" s="55" t="s">
        <v>978</v>
      </c>
      <c r="C20" s="56" t="s">
        <v>979</v>
      </c>
      <c r="D20" s="57" t="s">
        <v>14</v>
      </c>
      <c r="E20" s="57" t="s">
        <v>214</v>
      </c>
      <c r="F20" s="57" t="s">
        <v>214</v>
      </c>
      <c r="G20" s="57" t="s">
        <v>909</v>
      </c>
      <c r="H20" s="57" t="s">
        <v>214</v>
      </c>
      <c r="I20" s="57" t="s">
        <v>696</v>
      </c>
      <c r="J20" s="57" t="s">
        <v>697</v>
      </c>
      <c r="K20" s="57">
        <v>4</v>
      </c>
      <c r="L20" s="57">
        <v>503245</v>
      </c>
      <c r="M20" s="57">
        <v>530496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808847</v>
      </c>
      <c r="B21" s="55" t="s">
        <v>1006</v>
      </c>
      <c r="C21" s="56" t="s">
        <v>1007</v>
      </c>
      <c r="D21" s="57" t="s">
        <v>14</v>
      </c>
      <c r="E21" s="57" t="s">
        <v>214</v>
      </c>
      <c r="F21" s="57" t="s">
        <v>214</v>
      </c>
      <c r="G21" s="57" t="s">
        <v>909</v>
      </c>
      <c r="H21" s="57" t="s">
        <v>214</v>
      </c>
      <c r="I21" s="57" t="s">
        <v>1008</v>
      </c>
      <c r="J21" s="57" t="s">
        <v>1009</v>
      </c>
      <c r="K21" s="57">
        <v>8</v>
      </c>
      <c r="L21" s="57">
        <v>504582</v>
      </c>
      <c r="M21" s="57">
        <v>534139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6Xib7ui0WMJlr2TFWlFl+1UNlZuslF7G+zZfR3HBuMeprMYxz6Alug71TuNj2hnAZjaDvdAkbYV9ef2n+iiUpA==" saltValue="HzFHBHoAzlDlqXHkrCEN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58</vt:i4>
      </vt:variant>
    </vt:vector>
  </HeadingPairs>
  <TitlesOfParts>
    <vt:vector size="58" baseType="lpstr">
      <vt:lpstr>Części_Raport</vt:lpstr>
      <vt:lpstr>Części_wykaz</vt:lpstr>
      <vt:lpstr>147</vt:lpstr>
      <vt:lpstr>146</vt:lpstr>
      <vt:lpstr>145</vt:lpstr>
      <vt:lpstr>144</vt:lpstr>
      <vt:lpstr>143</vt:lpstr>
      <vt:lpstr>142</vt:lpstr>
      <vt:lpstr>141</vt:lpstr>
      <vt:lpstr>140</vt:lpstr>
      <vt:lpstr>139</vt:lpstr>
      <vt:lpstr>138</vt:lpstr>
      <vt:lpstr>137</vt:lpstr>
      <vt:lpstr>136</vt:lpstr>
      <vt:lpstr>135</vt:lpstr>
      <vt:lpstr>134</vt:lpstr>
      <vt:lpstr>133</vt:lpstr>
      <vt:lpstr>132</vt:lpstr>
      <vt:lpstr>131</vt:lpstr>
      <vt:lpstr>130</vt:lpstr>
      <vt:lpstr>129</vt:lpstr>
      <vt:lpstr>128</vt:lpstr>
      <vt:lpstr>127</vt:lpstr>
      <vt:lpstr>126</vt:lpstr>
      <vt:lpstr>125</vt:lpstr>
      <vt:lpstr>124</vt:lpstr>
      <vt:lpstr>123</vt:lpstr>
      <vt:lpstr>122</vt:lpstr>
      <vt:lpstr>121</vt:lpstr>
      <vt:lpstr>120</vt:lpstr>
      <vt:lpstr>119</vt:lpstr>
      <vt:lpstr>118</vt:lpstr>
      <vt:lpstr>117</vt:lpstr>
      <vt:lpstr>116</vt:lpstr>
      <vt:lpstr>115</vt:lpstr>
      <vt:lpstr>114</vt:lpstr>
      <vt:lpstr>113</vt:lpstr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  <vt:lpstr>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2018-11-27T10:10:14Z</dcterms:created>
  <dcterms:modified xsi:type="dcterms:W3CDTF">2019-01-08T12:11:19Z</dcterms:modified>
</cp:coreProperties>
</file>