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C:\Users\adrianku\Desktop\poprawione formularze\"/>
    </mc:Choice>
  </mc:AlternateContent>
  <bookViews>
    <workbookView xWindow="0" yWindow="0" windowWidth="20490" windowHeight="7700" tabRatio="839" firstSheet="37" activeTab="74"/>
  </bookViews>
  <sheets>
    <sheet name="Części_Raport" sheetId="124" r:id="rId1"/>
    <sheet name="Części_wykaz" sheetId="2" r:id="rId2"/>
    <sheet name="91" sheetId="123" r:id="rId3"/>
    <sheet name="90" sheetId="122" r:id="rId4"/>
    <sheet name="89" sheetId="121" r:id="rId5"/>
    <sheet name="88" sheetId="120" r:id="rId6"/>
    <sheet name="87" sheetId="119" r:id="rId7"/>
    <sheet name="86" sheetId="118" r:id="rId8"/>
    <sheet name="85" sheetId="117" r:id="rId9"/>
    <sheet name="84" sheetId="116" r:id="rId10"/>
    <sheet name="83" sheetId="115" r:id="rId11"/>
    <sheet name="82" sheetId="114" r:id="rId12"/>
    <sheet name="81" sheetId="113" r:id="rId13"/>
    <sheet name="80" sheetId="112" r:id="rId14"/>
    <sheet name="79" sheetId="111" r:id="rId15"/>
    <sheet name="78" sheetId="110" r:id="rId16"/>
    <sheet name="77" sheetId="109" r:id="rId17"/>
    <sheet name="76" sheetId="108" r:id="rId18"/>
    <sheet name="75" sheetId="107" r:id="rId19"/>
    <sheet name="74" sheetId="106" r:id="rId20"/>
    <sheet name="73" sheetId="105" r:id="rId21"/>
    <sheet name="72" sheetId="104" r:id="rId22"/>
    <sheet name="71" sheetId="103" r:id="rId23"/>
    <sheet name="70" sheetId="102" r:id="rId24"/>
    <sheet name="69" sheetId="101" r:id="rId25"/>
    <sheet name="68" sheetId="100" r:id="rId26"/>
    <sheet name="67" sheetId="99" r:id="rId27"/>
    <sheet name="66" sheetId="98" r:id="rId28"/>
    <sheet name="65" sheetId="97" r:id="rId29"/>
    <sheet name="64" sheetId="96" r:id="rId30"/>
    <sheet name="63" sheetId="95" r:id="rId31"/>
    <sheet name="62" sheetId="94" r:id="rId32"/>
    <sheet name="61" sheetId="93" r:id="rId33"/>
    <sheet name="60" sheetId="92" r:id="rId34"/>
    <sheet name="59" sheetId="91" r:id="rId35"/>
    <sheet name="58" sheetId="90" r:id="rId36"/>
    <sheet name="57" sheetId="89" r:id="rId37"/>
    <sheet name="56" sheetId="88" r:id="rId38"/>
    <sheet name="55" sheetId="87" r:id="rId39"/>
    <sheet name="54" sheetId="86" r:id="rId40"/>
    <sheet name="53" sheetId="85" r:id="rId41"/>
    <sheet name="52" sheetId="84" r:id="rId42"/>
    <sheet name="51" sheetId="83" r:id="rId43"/>
    <sheet name="50" sheetId="82" r:id="rId44"/>
    <sheet name="49" sheetId="81" r:id="rId45"/>
    <sheet name="48" sheetId="80" r:id="rId46"/>
    <sheet name="47" sheetId="79" r:id="rId47"/>
    <sheet name="46" sheetId="78" r:id="rId48"/>
    <sheet name="45" sheetId="77" r:id="rId49"/>
    <sheet name="44" sheetId="76" r:id="rId50"/>
    <sheet name="43" sheetId="75" r:id="rId51"/>
    <sheet name="42" sheetId="74" r:id="rId52"/>
    <sheet name="41" sheetId="73" r:id="rId53"/>
    <sheet name="40" sheetId="72" r:id="rId54"/>
    <sheet name="39" sheetId="71" r:id="rId55"/>
    <sheet name="38" sheetId="70" r:id="rId56"/>
    <sheet name="37" sheetId="69" r:id="rId57"/>
    <sheet name="36" sheetId="68" r:id="rId58"/>
    <sheet name="35" sheetId="67" r:id="rId59"/>
    <sheet name="34" sheetId="66" r:id="rId60"/>
    <sheet name="33" sheetId="65" r:id="rId61"/>
    <sheet name="32" sheetId="64" r:id="rId62"/>
    <sheet name="31" sheetId="63" r:id="rId63"/>
    <sheet name="30" sheetId="62" r:id="rId64"/>
    <sheet name="29" sheetId="61" r:id="rId65"/>
    <sheet name="28" sheetId="60" r:id="rId66"/>
    <sheet name="27" sheetId="59" r:id="rId67"/>
    <sheet name="26" sheetId="58" r:id="rId68"/>
    <sheet name="25" sheetId="57" r:id="rId69"/>
    <sheet name="24" sheetId="56" r:id="rId70"/>
    <sheet name="23" sheetId="55" r:id="rId71"/>
    <sheet name="22" sheetId="54" r:id="rId72"/>
    <sheet name="21" sheetId="53" r:id="rId73"/>
    <sheet name="20" sheetId="52" r:id="rId74"/>
    <sheet name="19" sheetId="51" r:id="rId75"/>
    <sheet name="18" sheetId="50" r:id="rId76"/>
    <sheet name="17" sheetId="49" r:id="rId77"/>
    <sheet name="16" sheetId="48" r:id="rId78"/>
    <sheet name="15" sheetId="47" r:id="rId79"/>
    <sheet name="14" sheetId="46" r:id="rId80"/>
    <sheet name="13" sheetId="45" r:id="rId81"/>
    <sheet name="12" sheetId="44" r:id="rId82"/>
    <sheet name="11" sheetId="43" r:id="rId83"/>
    <sheet name="10" sheetId="39" r:id="rId84"/>
    <sheet name="9" sheetId="42" r:id="rId85"/>
    <sheet name="8" sheetId="41" r:id="rId86"/>
    <sheet name="7" sheetId="40" r:id="rId87"/>
    <sheet name="6" sheetId="38" r:id="rId88"/>
    <sheet name="5" sheetId="37" r:id="rId89"/>
    <sheet name="4" sheetId="36" r:id="rId90"/>
    <sheet name="3" sheetId="35" r:id="rId91"/>
    <sheet name="2" sheetId="34" r:id="rId92"/>
    <sheet name="1" sheetId="33" r:id="rId93"/>
  </sheets>
  <definedNames>
    <definedName name="_xlnm._FilterDatabase" localSheetId="1" hidden="1">Części_wykaz!$A$2:$F$32</definedName>
  </definedNames>
  <calcPr calcId="181029"/>
  <pivotCaches>
    <pivotCache cacheId="0" r:id="rId94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19" i="33" l="1"/>
  <c r="W23" i="33"/>
  <c r="W24" i="33"/>
  <c r="V17" i="33"/>
  <c r="W17" i="33" s="1"/>
  <c r="V18" i="33"/>
  <c r="W18" i="33" s="1"/>
  <c r="V19" i="33"/>
  <c r="V20" i="33"/>
  <c r="W20" i="33" s="1"/>
  <c r="V21" i="33"/>
  <c r="W21" i="33" s="1"/>
  <c r="V22" i="33"/>
  <c r="W22" i="33" s="1"/>
  <c r="V23" i="33"/>
  <c r="V24" i="33"/>
  <c r="V25" i="33"/>
  <c r="W25" i="33" s="1"/>
  <c r="V26" i="33"/>
  <c r="W26" i="33" s="1"/>
  <c r="S19" i="33"/>
  <c r="S20" i="33"/>
  <c r="S22" i="33"/>
  <c r="S23" i="33"/>
  <c r="S26" i="33"/>
  <c r="R17" i="33"/>
  <c r="S17" i="33" s="1"/>
  <c r="R18" i="33"/>
  <c r="S18" i="33" s="1"/>
  <c r="R19" i="33"/>
  <c r="R20" i="33"/>
  <c r="R21" i="33"/>
  <c r="S21" i="33" s="1"/>
  <c r="R22" i="33"/>
  <c r="R23" i="33"/>
  <c r="R24" i="33"/>
  <c r="S24" i="33" s="1"/>
  <c r="R25" i="33"/>
  <c r="S25" i="33" s="1"/>
  <c r="R26" i="33"/>
  <c r="W20" i="34"/>
  <c r="V17" i="34"/>
  <c r="W17" i="34" s="1"/>
  <c r="V18" i="34"/>
  <c r="W18" i="34" s="1"/>
  <c r="V19" i="34"/>
  <c r="W19" i="34" s="1"/>
  <c r="V20" i="34"/>
  <c r="V21" i="34"/>
  <c r="W21" i="34" s="1"/>
  <c r="S18" i="34"/>
  <c r="S20" i="34"/>
  <c r="R17" i="34"/>
  <c r="R18" i="34"/>
  <c r="R19" i="34"/>
  <c r="S19" i="34" s="1"/>
  <c r="R20" i="34"/>
  <c r="R21" i="34"/>
  <c r="S21" i="34" s="1"/>
  <c r="W18" i="35"/>
  <c r="V17" i="35"/>
  <c r="W17" i="35" s="1"/>
  <c r="V18" i="35"/>
  <c r="V19" i="35"/>
  <c r="S17" i="35"/>
  <c r="R17" i="35"/>
  <c r="R18" i="35"/>
  <c r="S18" i="35" s="1"/>
  <c r="R19" i="35"/>
  <c r="W20" i="41"/>
  <c r="V17" i="41"/>
  <c r="W17" i="41" s="1"/>
  <c r="V18" i="41"/>
  <c r="W18" i="41" s="1"/>
  <c r="V19" i="41"/>
  <c r="W19" i="41" s="1"/>
  <c r="V20" i="41"/>
  <c r="V21" i="41"/>
  <c r="W21" i="41" s="1"/>
  <c r="V22" i="41"/>
  <c r="W22" i="41" s="1"/>
  <c r="V23" i="41"/>
  <c r="W23" i="41" s="1"/>
  <c r="V24" i="41"/>
  <c r="W24" i="41" s="1"/>
  <c r="S18" i="41"/>
  <c r="S19" i="41"/>
  <c r="R17" i="41"/>
  <c r="S17" i="41" s="1"/>
  <c r="R18" i="41"/>
  <c r="R19" i="41"/>
  <c r="R20" i="41"/>
  <c r="S20" i="41" s="1"/>
  <c r="R21" i="41"/>
  <c r="S21" i="41" s="1"/>
  <c r="R22" i="41"/>
  <c r="S22" i="41" s="1"/>
  <c r="R23" i="41"/>
  <c r="S23" i="41" s="1"/>
  <c r="R24" i="41"/>
  <c r="W19" i="42"/>
  <c r="W20" i="42"/>
  <c r="W22" i="42"/>
  <c r="V17" i="42"/>
  <c r="W17" i="42" s="1"/>
  <c r="V18" i="42"/>
  <c r="W18" i="42" s="1"/>
  <c r="V19" i="42"/>
  <c r="V20" i="42"/>
  <c r="V21" i="42"/>
  <c r="W21" i="42" s="1"/>
  <c r="V22" i="42"/>
  <c r="S18" i="42"/>
  <c r="S19" i="42"/>
  <c r="R17" i="42"/>
  <c r="S17" i="42" s="1"/>
  <c r="R18" i="42"/>
  <c r="R19" i="42"/>
  <c r="R20" i="42"/>
  <c r="S20" i="42" s="1"/>
  <c r="R21" i="42"/>
  <c r="S21" i="42" s="1"/>
  <c r="R22" i="42"/>
  <c r="S22" i="42" s="1"/>
  <c r="V17" i="39"/>
  <c r="W17" i="39" s="1"/>
  <c r="R17" i="39"/>
  <c r="S17" i="39" s="1"/>
  <c r="W20" i="43"/>
  <c r="V17" i="43"/>
  <c r="W17" i="43" s="1"/>
  <c r="V18" i="43"/>
  <c r="W18" i="43" s="1"/>
  <c r="V19" i="43"/>
  <c r="W19" i="43" s="1"/>
  <c r="V20" i="43"/>
  <c r="V21" i="43"/>
  <c r="W21" i="43" s="1"/>
  <c r="S18" i="43"/>
  <c r="R17" i="43"/>
  <c r="S17" i="43" s="1"/>
  <c r="R18" i="43"/>
  <c r="R19" i="43"/>
  <c r="S19" i="43" s="1"/>
  <c r="R20" i="43"/>
  <c r="R21" i="43"/>
  <c r="S21" i="43" s="1"/>
  <c r="V17" i="44"/>
  <c r="W17" i="44" s="1"/>
  <c r="R17" i="44"/>
  <c r="S17" i="44" s="1"/>
  <c r="W18" i="45"/>
  <c r="W20" i="45"/>
  <c r="V17" i="45"/>
  <c r="W17" i="45" s="1"/>
  <c r="V18" i="45"/>
  <c r="V19" i="45"/>
  <c r="W19" i="45" s="1"/>
  <c r="V20" i="45"/>
  <c r="V21" i="45"/>
  <c r="W21" i="45" s="1"/>
  <c r="S18" i="45"/>
  <c r="S21" i="45"/>
  <c r="R17" i="45"/>
  <c r="S17" i="45" s="1"/>
  <c r="R18" i="45"/>
  <c r="R19" i="45"/>
  <c r="S19" i="45" s="1"/>
  <c r="R20" i="45"/>
  <c r="S20" i="45" s="1"/>
  <c r="R21" i="45"/>
  <c r="W18" i="46"/>
  <c r="V17" i="46"/>
  <c r="V18" i="46"/>
  <c r="V19" i="46"/>
  <c r="W19" i="46" s="1"/>
  <c r="S18" i="46"/>
  <c r="R17" i="46"/>
  <c r="S17" i="46" s="1"/>
  <c r="R18" i="46"/>
  <c r="R19" i="46"/>
  <c r="S19" i="46" s="1"/>
  <c r="V17" i="48"/>
  <c r="W17" i="48" s="1"/>
  <c r="S17" i="48"/>
  <c r="R17" i="48"/>
  <c r="C2" i="49"/>
  <c r="W17" i="49"/>
  <c r="W18" i="49"/>
  <c r="V17" i="49"/>
  <c r="V18" i="49"/>
  <c r="V19" i="49"/>
  <c r="W19" i="49" s="1"/>
  <c r="S19" i="49"/>
  <c r="R17" i="49"/>
  <c r="S17" i="49" s="1"/>
  <c r="R18" i="49"/>
  <c r="S18" i="49" s="1"/>
  <c r="R19" i="49"/>
  <c r="V16" i="49"/>
  <c r="W16" i="49" s="1"/>
  <c r="R16" i="49"/>
  <c r="S16" i="49" s="1"/>
  <c r="W17" i="51"/>
  <c r="W19" i="51"/>
  <c r="W21" i="51"/>
  <c r="W23" i="51"/>
  <c r="V17" i="51"/>
  <c r="V18" i="51"/>
  <c r="W18" i="51" s="1"/>
  <c r="V19" i="51"/>
  <c r="V20" i="51"/>
  <c r="V21" i="51"/>
  <c r="V22" i="51"/>
  <c r="W22" i="51" s="1"/>
  <c r="V23" i="51"/>
  <c r="S17" i="51"/>
  <c r="S21" i="51"/>
  <c r="R17" i="51"/>
  <c r="R18" i="51"/>
  <c r="S18" i="51" s="1"/>
  <c r="R19" i="51"/>
  <c r="S19" i="51" s="1"/>
  <c r="R20" i="51"/>
  <c r="S20" i="51" s="1"/>
  <c r="R21" i="51"/>
  <c r="R22" i="51"/>
  <c r="S22" i="51" s="1"/>
  <c r="R23" i="51"/>
  <c r="S23" i="51" s="1"/>
  <c r="W17" i="52"/>
  <c r="W21" i="52"/>
  <c r="V17" i="52"/>
  <c r="V18" i="52"/>
  <c r="W18" i="52" s="1"/>
  <c r="V19" i="52"/>
  <c r="W19" i="52" s="1"/>
  <c r="V20" i="52"/>
  <c r="V21" i="52"/>
  <c r="S19" i="52"/>
  <c r="R17" i="52"/>
  <c r="S17" i="52" s="1"/>
  <c r="R18" i="52"/>
  <c r="S18" i="52" s="1"/>
  <c r="R19" i="52"/>
  <c r="R20" i="52"/>
  <c r="S20" i="52" s="1"/>
  <c r="R21" i="52"/>
  <c r="S21" i="52" s="1"/>
  <c r="W17" i="53"/>
  <c r="W19" i="53"/>
  <c r="W23" i="53"/>
  <c r="W24" i="53"/>
  <c r="W27" i="53"/>
  <c r="V17" i="53"/>
  <c r="V18" i="53"/>
  <c r="W18" i="53" s="1"/>
  <c r="V19" i="53"/>
  <c r="V20" i="53"/>
  <c r="V21" i="53"/>
  <c r="W21" i="53" s="1"/>
  <c r="V22" i="53"/>
  <c r="W22" i="53" s="1"/>
  <c r="V23" i="53"/>
  <c r="V24" i="53"/>
  <c r="V25" i="53"/>
  <c r="W25" i="53" s="1"/>
  <c r="V26" i="53"/>
  <c r="W26" i="53" s="1"/>
  <c r="V27" i="53"/>
  <c r="S17" i="53"/>
  <c r="S19" i="53"/>
  <c r="S21" i="53"/>
  <c r="S23" i="53"/>
  <c r="S25" i="53"/>
  <c r="S27" i="53"/>
  <c r="R17" i="53"/>
  <c r="R18" i="53"/>
  <c r="S18" i="53" s="1"/>
  <c r="R19" i="53"/>
  <c r="R20" i="53"/>
  <c r="R21" i="53"/>
  <c r="R22" i="53"/>
  <c r="S22" i="53" s="1"/>
  <c r="R23" i="53"/>
  <c r="R24" i="53"/>
  <c r="S24" i="53" s="1"/>
  <c r="R25" i="53"/>
  <c r="R26" i="53"/>
  <c r="S26" i="53" s="1"/>
  <c r="R27" i="53"/>
  <c r="W19" i="54"/>
  <c r="W20" i="54"/>
  <c r="V17" i="54"/>
  <c r="W17" i="54" s="1"/>
  <c r="V18" i="54"/>
  <c r="W18" i="54" s="1"/>
  <c r="V19" i="54"/>
  <c r="V20" i="54"/>
  <c r="V21" i="54"/>
  <c r="W21" i="54" s="1"/>
  <c r="V22" i="54"/>
  <c r="W22" i="54" s="1"/>
  <c r="V23" i="54"/>
  <c r="W23" i="54" s="1"/>
  <c r="V24" i="54"/>
  <c r="W24" i="54" s="1"/>
  <c r="S17" i="54"/>
  <c r="S21" i="54"/>
  <c r="S23" i="54"/>
  <c r="R17" i="54"/>
  <c r="R18" i="54"/>
  <c r="S18" i="54" s="1"/>
  <c r="R19" i="54"/>
  <c r="S19" i="54" s="1"/>
  <c r="R20" i="54"/>
  <c r="S20" i="54" s="1"/>
  <c r="R21" i="54"/>
  <c r="R22" i="54"/>
  <c r="S22" i="54" s="1"/>
  <c r="R23" i="54"/>
  <c r="R24" i="54"/>
  <c r="S24" i="54" s="1"/>
  <c r="W17" i="55"/>
  <c r="W20" i="55"/>
  <c r="W21" i="55"/>
  <c r="V17" i="55"/>
  <c r="V18" i="55"/>
  <c r="W18" i="55" s="1"/>
  <c r="V19" i="55"/>
  <c r="W19" i="55" s="1"/>
  <c r="V20" i="55"/>
  <c r="V21" i="55"/>
  <c r="S17" i="55"/>
  <c r="S18" i="55"/>
  <c r="S19" i="55"/>
  <c r="R17" i="55"/>
  <c r="R18" i="55"/>
  <c r="R19" i="55"/>
  <c r="R20" i="55"/>
  <c r="S20" i="55" s="1"/>
  <c r="R21" i="55"/>
  <c r="S21" i="55" s="1"/>
  <c r="W17" i="56"/>
  <c r="V17" i="56"/>
  <c r="R17" i="56"/>
  <c r="S17" i="56" s="1"/>
  <c r="W17" i="58"/>
  <c r="V17" i="58"/>
  <c r="R17" i="58"/>
  <c r="S17" i="58" s="1"/>
  <c r="W17" i="59"/>
  <c r="V17" i="59"/>
  <c r="V18" i="59"/>
  <c r="W18" i="59" s="1"/>
  <c r="R17" i="59"/>
  <c r="S17" i="59" s="1"/>
  <c r="R18" i="59"/>
  <c r="S18" i="59" s="1"/>
  <c r="W20" i="60"/>
  <c r="V17" i="60"/>
  <c r="V18" i="60"/>
  <c r="W18" i="60" s="1"/>
  <c r="V19" i="60"/>
  <c r="W19" i="60" s="1"/>
  <c r="V20" i="60"/>
  <c r="V21" i="60"/>
  <c r="W21" i="60" s="1"/>
  <c r="V22" i="60"/>
  <c r="W22" i="60" s="1"/>
  <c r="S20" i="60"/>
  <c r="S21" i="60"/>
  <c r="R17" i="60"/>
  <c r="S17" i="60" s="1"/>
  <c r="R18" i="60"/>
  <c r="S18" i="60" s="1"/>
  <c r="R19" i="60"/>
  <c r="S19" i="60" s="1"/>
  <c r="R20" i="60"/>
  <c r="R21" i="60"/>
  <c r="R22" i="60"/>
  <c r="S22" i="60" s="1"/>
  <c r="W17" i="61"/>
  <c r="W19" i="61"/>
  <c r="W21" i="61"/>
  <c r="W24" i="61"/>
  <c r="W25" i="61"/>
  <c r="W29" i="61"/>
  <c r="V17" i="61"/>
  <c r="V18" i="61"/>
  <c r="W18" i="61" s="1"/>
  <c r="V19" i="61"/>
  <c r="V20" i="61"/>
  <c r="V21" i="61"/>
  <c r="V22" i="61"/>
  <c r="W22" i="61" s="1"/>
  <c r="V23" i="61"/>
  <c r="W23" i="61" s="1"/>
  <c r="V24" i="61"/>
  <c r="V25" i="61"/>
  <c r="V26" i="61"/>
  <c r="W26" i="61" s="1"/>
  <c r="V27" i="61"/>
  <c r="W27" i="61" s="1"/>
  <c r="V28" i="61"/>
  <c r="W28" i="61" s="1"/>
  <c r="V29" i="61"/>
  <c r="S19" i="61"/>
  <c r="S21" i="61"/>
  <c r="S23" i="61"/>
  <c r="S26" i="61"/>
  <c r="S27" i="61"/>
  <c r="R17" i="61"/>
  <c r="S17" i="61" s="1"/>
  <c r="R18" i="61"/>
  <c r="S18" i="61" s="1"/>
  <c r="R19" i="61"/>
  <c r="R20" i="61"/>
  <c r="S20" i="61" s="1"/>
  <c r="R21" i="61"/>
  <c r="R22" i="61"/>
  <c r="S22" i="61" s="1"/>
  <c r="R23" i="61"/>
  <c r="R24" i="61"/>
  <c r="S24" i="61" s="1"/>
  <c r="R25" i="61"/>
  <c r="S25" i="61" s="1"/>
  <c r="R26" i="61"/>
  <c r="R27" i="61"/>
  <c r="R28" i="61"/>
  <c r="S28" i="61" s="1"/>
  <c r="R29" i="61"/>
  <c r="S29" i="61" s="1"/>
  <c r="W17" i="62"/>
  <c r="W19" i="62"/>
  <c r="V17" i="62"/>
  <c r="V18" i="62"/>
  <c r="W18" i="62" s="1"/>
  <c r="V19" i="62"/>
  <c r="S17" i="62"/>
  <c r="S19" i="62"/>
  <c r="R17" i="62"/>
  <c r="R18" i="62"/>
  <c r="S18" i="62" s="1"/>
  <c r="R19" i="62"/>
  <c r="W17" i="63"/>
  <c r="W19" i="63"/>
  <c r="W20" i="63"/>
  <c r="V17" i="63"/>
  <c r="V18" i="63"/>
  <c r="W18" i="63" s="1"/>
  <c r="V19" i="63"/>
  <c r="V20" i="63"/>
  <c r="V21" i="63"/>
  <c r="W21" i="63" s="1"/>
  <c r="V22" i="63"/>
  <c r="W22" i="63" s="1"/>
  <c r="S20" i="63"/>
  <c r="S21" i="63"/>
  <c r="R17" i="63"/>
  <c r="S17" i="63" s="1"/>
  <c r="R18" i="63"/>
  <c r="S18" i="63" s="1"/>
  <c r="R19" i="63"/>
  <c r="S19" i="63" s="1"/>
  <c r="R20" i="63"/>
  <c r="R21" i="63"/>
  <c r="R22" i="63"/>
  <c r="S22" i="63" s="1"/>
  <c r="W19" i="64"/>
  <c r="W20" i="64"/>
  <c r="V17" i="64"/>
  <c r="W17" i="64" s="1"/>
  <c r="V18" i="64"/>
  <c r="W18" i="64" s="1"/>
  <c r="V19" i="64"/>
  <c r="V20" i="64"/>
  <c r="V21" i="64"/>
  <c r="W21" i="64" s="1"/>
  <c r="V22" i="64"/>
  <c r="W22" i="64" s="1"/>
  <c r="S20" i="64"/>
  <c r="S21" i="64"/>
  <c r="R17" i="64"/>
  <c r="S17" i="64" s="1"/>
  <c r="R18" i="64"/>
  <c r="S18" i="64" s="1"/>
  <c r="R19" i="64"/>
  <c r="R20" i="64"/>
  <c r="R21" i="64"/>
  <c r="R22" i="64"/>
  <c r="S22" i="64" s="1"/>
  <c r="W17" i="65"/>
  <c r="W19" i="65"/>
  <c r="V17" i="65"/>
  <c r="V18" i="65"/>
  <c r="W18" i="65" s="1"/>
  <c r="V19" i="65"/>
  <c r="S17" i="65"/>
  <c r="R17" i="65"/>
  <c r="R18" i="65"/>
  <c r="S18" i="65" s="1"/>
  <c r="R19" i="65"/>
  <c r="S19" i="65" s="1"/>
  <c r="W19" i="66"/>
  <c r="W20" i="66"/>
  <c r="W24" i="66"/>
  <c r="W28" i="66"/>
  <c r="W31" i="66"/>
  <c r="W32" i="66"/>
  <c r="V17" i="66"/>
  <c r="W17" i="66" s="1"/>
  <c r="V18" i="66"/>
  <c r="W18" i="66" s="1"/>
  <c r="V19" i="66"/>
  <c r="V20" i="66"/>
  <c r="V21" i="66"/>
  <c r="W21" i="66" s="1"/>
  <c r="V22" i="66"/>
  <c r="W22" i="66" s="1"/>
  <c r="V23" i="66"/>
  <c r="W23" i="66" s="1"/>
  <c r="V24" i="66"/>
  <c r="V25" i="66"/>
  <c r="W25" i="66" s="1"/>
  <c r="V26" i="66"/>
  <c r="W26" i="66" s="1"/>
  <c r="V27" i="66"/>
  <c r="W27" i="66" s="1"/>
  <c r="V28" i="66"/>
  <c r="V29" i="66"/>
  <c r="W29" i="66" s="1"/>
  <c r="V30" i="66"/>
  <c r="W30" i="66" s="1"/>
  <c r="V31" i="66"/>
  <c r="V32" i="66"/>
  <c r="V33" i="66"/>
  <c r="W33" i="66" s="1"/>
  <c r="V34" i="66"/>
  <c r="W34" i="66" s="1"/>
  <c r="S27" i="66"/>
  <c r="S30" i="66"/>
  <c r="S31" i="66"/>
  <c r="S34" i="66"/>
  <c r="R17" i="66"/>
  <c r="S17" i="66" s="1"/>
  <c r="R18" i="66"/>
  <c r="S18" i="66" s="1"/>
  <c r="R19" i="66"/>
  <c r="S19" i="66" s="1"/>
  <c r="R20" i="66"/>
  <c r="R21" i="66"/>
  <c r="S21" i="66" s="1"/>
  <c r="R22" i="66"/>
  <c r="S22" i="66" s="1"/>
  <c r="R23" i="66"/>
  <c r="S23" i="66" s="1"/>
  <c r="R24" i="66"/>
  <c r="S24" i="66" s="1"/>
  <c r="R25" i="66"/>
  <c r="S25" i="66" s="1"/>
  <c r="R26" i="66"/>
  <c r="S26" i="66" s="1"/>
  <c r="R27" i="66"/>
  <c r="R28" i="66"/>
  <c r="S28" i="66" s="1"/>
  <c r="R29" i="66"/>
  <c r="S29" i="66" s="1"/>
  <c r="R30" i="66"/>
  <c r="R31" i="66"/>
  <c r="R32" i="66"/>
  <c r="S32" i="66" s="1"/>
  <c r="R33" i="66"/>
  <c r="S33" i="66" s="1"/>
  <c r="R34" i="66"/>
  <c r="W19" i="67"/>
  <c r="V17" i="67"/>
  <c r="W17" i="67" s="1"/>
  <c r="V18" i="67"/>
  <c r="W18" i="67" s="1"/>
  <c r="V19" i="67"/>
  <c r="V20" i="67"/>
  <c r="W20" i="67" s="1"/>
  <c r="R17" i="67"/>
  <c r="S17" i="67" s="1"/>
  <c r="R18" i="67"/>
  <c r="S18" i="67" s="1"/>
  <c r="R19" i="67"/>
  <c r="S19" i="67" s="1"/>
  <c r="R20" i="67"/>
  <c r="S20" i="67" s="1"/>
  <c r="V17" i="68"/>
  <c r="W17" i="68" s="1"/>
  <c r="S17" i="68"/>
  <c r="R17" i="68"/>
  <c r="V17" i="69"/>
  <c r="W17" i="69" s="1"/>
  <c r="S17" i="69"/>
  <c r="R17" i="69"/>
  <c r="W18" i="70"/>
  <c r="V17" i="70"/>
  <c r="W17" i="70" s="1"/>
  <c r="V18" i="70"/>
  <c r="V19" i="70"/>
  <c r="W19" i="70" s="1"/>
  <c r="V20" i="70"/>
  <c r="S19" i="70"/>
  <c r="R17" i="70"/>
  <c r="S17" i="70" s="1"/>
  <c r="R18" i="70"/>
  <c r="S18" i="70" s="1"/>
  <c r="R19" i="70"/>
  <c r="R20" i="70"/>
  <c r="S20" i="70" s="1"/>
  <c r="V17" i="71"/>
  <c r="W17" i="71" s="1"/>
  <c r="S17" i="71"/>
  <c r="R17" i="71"/>
  <c r="W19" i="72"/>
  <c r="V17" i="72"/>
  <c r="W17" i="72" s="1"/>
  <c r="V18" i="72"/>
  <c r="W18" i="72" s="1"/>
  <c r="V19" i="72"/>
  <c r="V20" i="72"/>
  <c r="W20" i="72" s="1"/>
  <c r="V21" i="72"/>
  <c r="W21" i="72" s="1"/>
  <c r="V22" i="72"/>
  <c r="W22" i="72" s="1"/>
  <c r="V23" i="72"/>
  <c r="W23" i="72" s="1"/>
  <c r="V24" i="72"/>
  <c r="W24" i="72" s="1"/>
  <c r="S18" i="72"/>
  <c r="S19" i="72"/>
  <c r="R17" i="72"/>
  <c r="S17" i="72" s="1"/>
  <c r="R18" i="72"/>
  <c r="R19" i="72"/>
  <c r="R20" i="72"/>
  <c r="R21" i="72"/>
  <c r="S21" i="72" s="1"/>
  <c r="R22" i="72"/>
  <c r="S22" i="72" s="1"/>
  <c r="R23" i="72"/>
  <c r="S23" i="72" s="1"/>
  <c r="R24" i="72"/>
  <c r="S24" i="72" s="1"/>
  <c r="V17" i="73"/>
  <c r="W17" i="73" s="1"/>
  <c r="V18" i="73"/>
  <c r="W18" i="73" s="1"/>
  <c r="V19" i="73"/>
  <c r="W19" i="73" s="1"/>
  <c r="V20" i="73"/>
  <c r="W20" i="73" s="1"/>
  <c r="V21" i="73"/>
  <c r="W21" i="73" s="1"/>
  <c r="V22" i="73"/>
  <c r="W22" i="73" s="1"/>
  <c r="V23" i="73"/>
  <c r="W23" i="73" s="1"/>
  <c r="R17" i="73"/>
  <c r="S17" i="73" s="1"/>
  <c r="R18" i="73"/>
  <c r="S18" i="73" s="1"/>
  <c r="R19" i="73"/>
  <c r="S19" i="73" s="1"/>
  <c r="R20" i="73"/>
  <c r="S20" i="73" s="1"/>
  <c r="R21" i="73"/>
  <c r="S21" i="73" s="1"/>
  <c r="R22" i="73"/>
  <c r="S22" i="73" s="1"/>
  <c r="R23" i="73"/>
  <c r="S23" i="73" s="1"/>
  <c r="W17" i="74"/>
  <c r="V17" i="74"/>
  <c r="V18" i="74"/>
  <c r="W18" i="74" s="1"/>
  <c r="V19" i="74"/>
  <c r="W19" i="74" s="1"/>
  <c r="S18" i="74"/>
  <c r="R17" i="74"/>
  <c r="S17" i="74" s="1"/>
  <c r="R18" i="74"/>
  <c r="R19" i="74"/>
  <c r="S19" i="74" s="1"/>
  <c r="V17" i="75"/>
  <c r="W17" i="75" s="1"/>
  <c r="V18" i="75"/>
  <c r="W18" i="75" s="1"/>
  <c r="V19" i="75"/>
  <c r="W19" i="75" s="1"/>
  <c r="S18" i="75"/>
  <c r="S19" i="75"/>
  <c r="R17" i="75"/>
  <c r="S17" i="75" s="1"/>
  <c r="R18" i="75"/>
  <c r="R19" i="75"/>
  <c r="W17" i="77"/>
  <c r="V17" i="77"/>
  <c r="V18" i="77"/>
  <c r="W18" i="77" s="1"/>
  <c r="V19" i="77"/>
  <c r="V20" i="77"/>
  <c r="W20" i="77" s="1"/>
  <c r="R17" i="77"/>
  <c r="S17" i="77" s="1"/>
  <c r="R18" i="77"/>
  <c r="S18" i="77" s="1"/>
  <c r="R19" i="77"/>
  <c r="S19" i="77" s="1"/>
  <c r="R20" i="77"/>
  <c r="S20" i="77" s="1"/>
  <c r="W17" i="78"/>
  <c r="V17" i="78"/>
  <c r="V18" i="78"/>
  <c r="W18" i="78" s="1"/>
  <c r="S17" i="78"/>
  <c r="R17" i="78"/>
  <c r="R18" i="78"/>
  <c r="S18" i="78" s="1"/>
  <c r="W17" i="80"/>
  <c r="V17" i="80"/>
  <c r="V18" i="80"/>
  <c r="W18" i="80" s="1"/>
  <c r="S17" i="80"/>
  <c r="R17" i="80"/>
  <c r="R18" i="80"/>
  <c r="S18" i="80" s="1"/>
  <c r="W20" i="81"/>
  <c r="W24" i="81"/>
  <c r="W25" i="81"/>
  <c r="V17" i="81"/>
  <c r="W17" i="81" s="1"/>
  <c r="V18" i="81"/>
  <c r="W18" i="81" s="1"/>
  <c r="V19" i="81"/>
  <c r="W19" i="81" s="1"/>
  <c r="V20" i="81"/>
  <c r="V21" i="81"/>
  <c r="W21" i="81" s="1"/>
  <c r="V22" i="81"/>
  <c r="W22" i="81" s="1"/>
  <c r="V23" i="81"/>
  <c r="W23" i="81" s="1"/>
  <c r="V24" i="81"/>
  <c r="V25" i="81"/>
  <c r="V26" i="81"/>
  <c r="W26" i="81" s="1"/>
  <c r="V27" i="81"/>
  <c r="W27" i="81" s="1"/>
  <c r="S18" i="81"/>
  <c r="S22" i="81"/>
  <c r="S26" i="81"/>
  <c r="R17" i="81"/>
  <c r="S17" i="81" s="1"/>
  <c r="R18" i="81"/>
  <c r="R19" i="81"/>
  <c r="S19" i="81" s="1"/>
  <c r="R20" i="81"/>
  <c r="S20" i="81" s="1"/>
  <c r="R21" i="81"/>
  <c r="S21" i="81" s="1"/>
  <c r="R22" i="81"/>
  <c r="R23" i="81"/>
  <c r="S23" i="81" s="1"/>
  <c r="R24" i="81"/>
  <c r="S24" i="81" s="1"/>
  <c r="R25" i="81"/>
  <c r="S25" i="81" s="1"/>
  <c r="R26" i="81"/>
  <c r="R27" i="81"/>
  <c r="S27" i="81" s="1"/>
  <c r="W17" i="84"/>
  <c r="V17" i="84"/>
  <c r="R17" i="84"/>
  <c r="S17" i="84" s="1"/>
  <c r="W17" i="86"/>
  <c r="V17" i="86"/>
  <c r="V18" i="86"/>
  <c r="W18" i="86" s="1"/>
  <c r="V19" i="86"/>
  <c r="W19" i="86" s="1"/>
  <c r="S18" i="86"/>
  <c r="R17" i="86"/>
  <c r="S17" i="86" s="1"/>
  <c r="R18" i="86"/>
  <c r="R19" i="86"/>
  <c r="W17" i="87"/>
  <c r="W20" i="87"/>
  <c r="W24" i="87"/>
  <c r="W25" i="87"/>
  <c r="W28" i="87"/>
  <c r="V17" i="87"/>
  <c r="V18" i="87"/>
  <c r="W18" i="87" s="1"/>
  <c r="V19" i="87"/>
  <c r="W19" i="87" s="1"/>
  <c r="V20" i="87"/>
  <c r="V21" i="87"/>
  <c r="W21" i="87" s="1"/>
  <c r="V22" i="87"/>
  <c r="W22" i="87" s="1"/>
  <c r="V23" i="87"/>
  <c r="W23" i="87" s="1"/>
  <c r="V24" i="87"/>
  <c r="V25" i="87"/>
  <c r="V26" i="87"/>
  <c r="W26" i="87" s="1"/>
  <c r="V27" i="87"/>
  <c r="W27" i="87" s="1"/>
  <c r="V28" i="87"/>
  <c r="V29" i="87"/>
  <c r="W29" i="87" s="1"/>
  <c r="V30" i="87"/>
  <c r="W30" i="87" s="1"/>
  <c r="V31" i="87"/>
  <c r="W31" i="87" s="1"/>
  <c r="S18" i="87"/>
  <c r="S22" i="87"/>
  <c r="S23" i="87"/>
  <c r="S26" i="87"/>
  <c r="S30" i="87"/>
  <c r="S31" i="87"/>
  <c r="R17" i="87"/>
  <c r="S17" i="87" s="1"/>
  <c r="R18" i="87"/>
  <c r="R19" i="87"/>
  <c r="S19" i="87" s="1"/>
  <c r="R20" i="87"/>
  <c r="S20" i="87" s="1"/>
  <c r="R21" i="87"/>
  <c r="S21" i="87" s="1"/>
  <c r="R22" i="87"/>
  <c r="R23" i="87"/>
  <c r="R24" i="87"/>
  <c r="S24" i="87" s="1"/>
  <c r="R25" i="87"/>
  <c r="S25" i="87" s="1"/>
  <c r="R26" i="87"/>
  <c r="R27" i="87"/>
  <c r="S27" i="87" s="1"/>
  <c r="R28" i="87"/>
  <c r="S28" i="87" s="1"/>
  <c r="R29" i="87"/>
  <c r="S29" i="87" s="1"/>
  <c r="R30" i="87"/>
  <c r="R31" i="87"/>
  <c r="W20" i="88"/>
  <c r="W25" i="88"/>
  <c r="W28" i="88"/>
  <c r="V17" i="88"/>
  <c r="W17" i="88" s="1"/>
  <c r="V18" i="88"/>
  <c r="W18" i="88" s="1"/>
  <c r="V19" i="88"/>
  <c r="W19" i="88" s="1"/>
  <c r="V20" i="88"/>
  <c r="V21" i="88"/>
  <c r="W21" i="88" s="1"/>
  <c r="V22" i="88"/>
  <c r="W22" i="88" s="1"/>
  <c r="V23" i="88"/>
  <c r="W23" i="88" s="1"/>
  <c r="V24" i="88"/>
  <c r="W24" i="88" s="1"/>
  <c r="V25" i="88"/>
  <c r="V26" i="88"/>
  <c r="W26" i="88" s="1"/>
  <c r="V27" i="88"/>
  <c r="W27" i="88" s="1"/>
  <c r="V28" i="88"/>
  <c r="V29" i="88"/>
  <c r="W29" i="88" s="1"/>
  <c r="V30" i="88"/>
  <c r="W30" i="88" s="1"/>
  <c r="V31" i="88"/>
  <c r="W31" i="88" s="1"/>
  <c r="V32" i="88"/>
  <c r="W32" i="88" s="1"/>
  <c r="S20" i="88"/>
  <c r="S25" i="88"/>
  <c r="S28" i="88"/>
  <c r="R17" i="88"/>
  <c r="S17" i="88" s="1"/>
  <c r="R18" i="88"/>
  <c r="S18" i="88" s="1"/>
  <c r="R19" i="88"/>
  <c r="S19" i="88" s="1"/>
  <c r="R20" i="88"/>
  <c r="R21" i="88"/>
  <c r="S21" i="88" s="1"/>
  <c r="R22" i="88"/>
  <c r="S22" i="88" s="1"/>
  <c r="R23" i="88"/>
  <c r="S23" i="88" s="1"/>
  <c r="R24" i="88"/>
  <c r="S24" i="88" s="1"/>
  <c r="R25" i="88"/>
  <c r="R26" i="88"/>
  <c r="S26" i="88" s="1"/>
  <c r="R27" i="88"/>
  <c r="S27" i="88" s="1"/>
  <c r="R28" i="88"/>
  <c r="R29" i="88"/>
  <c r="S29" i="88" s="1"/>
  <c r="R30" i="88"/>
  <c r="S30" i="88" s="1"/>
  <c r="R31" i="88"/>
  <c r="S31" i="88" s="1"/>
  <c r="R32" i="88"/>
  <c r="S32" i="88" s="1"/>
  <c r="W17" i="89"/>
  <c r="W18" i="89"/>
  <c r="W21" i="89"/>
  <c r="W22" i="89"/>
  <c r="W25" i="89"/>
  <c r="W26" i="89"/>
  <c r="W29" i="89"/>
  <c r="W30" i="89"/>
  <c r="W33" i="89"/>
  <c r="V17" i="89"/>
  <c r="V18" i="89"/>
  <c r="V19" i="89"/>
  <c r="W19" i="89" s="1"/>
  <c r="V20" i="89"/>
  <c r="W20" i="89" s="1"/>
  <c r="V21" i="89"/>
  <c r="V22" i="89"/>
  <c r="V23" i="89"/>
  <c r="W23" i="89" s="1"/>
  <c r="V24" i="89"/>
  <c r="W24" i="89" s="1"/>
  <c r="V25" i="89"/>
  <c r="V26" i="89"/>
  <c r="V27" i="89"/>
  <c r="W27" i="89" s="1"/>
  <c r="V28" i="89"/>
  <c r="W28" i="89" s="1"/>
  <c r="V29" i="89"/>
  <c r="V30" i="89"/>
  <c r="V31" i="89"/>
  <c r="W31" i="89" s="1"/>
  <c r="V32" i="89"/>
  <c r="W32" i="89" s="1"/>
  <c r="V33" i="89"/>
  <c r="S19" i="89"/>
  <c r="S20" i="89"/>
  <c r="S22" i="89"/>
  <c r="S23" i="89"/>
  <c r="S24" i="89"/>
  <c r="S26" i="89"/>
  <c r="S27" i="89"/>
  <c r="S28" i="89"/>
  <c r="S31" i="89"/>
  <c r="S32" i="89"/>
  <c r="R17" i="89"/>
  <c r="S17" i="89" s="1"/>
  <c r="R18" i="89"/>
  <c r="S18" i="89" s="1"/>
  <c r="R19" i="89"/>
  <c r="R20" i="89"/>
  <c r="R21" i="89"/>
  <c r="S21" i="89" s="1"/>
  <c r="R22" i="89"/>
  <c r="R23" i="89"/>
  <c r="R24" i="89"/>
  <c r="R25" i="89"/>
  <c r="S25" i="89" s="1"/>
  <c r="R26" i="89"/>
  <c r="R27" i="89"/>
  <c r="R28" i="89"/>
  <c r="R29" i="89"/>
  <c r="S29" i="89" s="1"/>
  <c r="R30" i="89"/>
  <c r="S30" i="89" s="1"/>
  <c r="R31" i="89"/>
  <c r="R32" i="89"/>
  <c r="R33" i="89"/>
  <c r="S33" i="89" s="1"/>
  <c r="W20" i="90"/>
  <c r="W21" i="90"/>
  <c r="W28" i="90"/>
  <c r="W29" i="90"/>
  <c r="W36" i="90"/>
  <c r="W37" i="90"/>
  <c r="V17" i="90"/>
  <c r="W17" i="90" s="1"/>
  <c r="V18" i="90"/>
  <c r="W18" i="90" s="1"/>
  <c r="V19" i="90"/>
  <c r="W19" i="90" s="1"/>
  <c r="V20" i="90"/>
  <c r="V21" i="90"/>
  <c r="V22" i="90"/>
  <c r="W22" i="90" s="1"/>
  <c r="V23" i="90"/>
  <c r="W23" i="90" s="1"/>
  <c r="V24" i="90"/>
  <c r="W24" i="90" s="1"/>
  <c r="V25" i="90"/>
  <c r="W25" i="90" s="1"/>
  <c r="V26" i="90"/>
  <c r="W26" i="90" s="1"/>
  <c r="V27" i="90"/>
  <c r="W27" i="90" s="1"/>
  <c r="V28" i="90"/>
  <c r="V29" i="90"/>
  <c r="V30" i="90"/>
  <c r="W30" i="90" s="1"/>
  <c r="V31" i="90"/>
  <c r="W31" i="90" s="1"/>
  <c r="V32" i="90"/>
  <c r="W32" i="90" s="1"/>
  <c r="V33" i="90"/>
  <c r="W33" i="90" s="1"/>
  <c r="V34" i="90"/>
  <c r="W34" i="90" s="1"/>
  <c r="V35" i="90"/>
  <c r="W35" i="90" s="1"/>
  <c r="V36" i="90"/>
  <c r="V37" i="90"/>
  <c r="V38" i="90"/>
  <c r="W38" i="90" s="1"/>
  <c r="V39" i="90"/>
  <c r="W39" i="90" s="1"/>
  <c r="V40" i="90"/>
  <c r="W40" i="90" s="1"/>
  <c r="S20" i="90"/>
  <c r="S21" i="90"/>
  <c r="S28" i="90"/>
  <c r="S29" i="90"/>
  <c r="S36" i="90"/>
  <c r="S37" i="90"/>
  <c r="R17" i="90"/>
  <c r="S17" i="90" s="1"/>
  <c r="R18" i="90"/>
  <c r="S18" i="90" s="1"/>
  <c r="R19" i="90"/>
  <c r="R20" i="90"/>
  <c r="R21" i="90"/>
  <c r="R22" i="90"/>
  <c r="S22" i="90" s="1"/>
  <c r="R23" i="90"/>
  <c r="S23" i="90" s="1"/>
  <c r="R24" i="90"/>
  <c r="S24" i="90" s="1"/>
  <c r="R25" i="90"/>
  <c r="S25" i="90" s="1"/>
  <c r="R26" i="90"/>
  <c r="S26" i="90" s="1"/>
  <c r="R27" i="90"/>
  <c r="S27" i="90" s="1"/>
  <c r="R28" i="90"/>
  <c r="R29" i="90"/>
  <c r="R30" i="90"/>
  <c r="S30" i="90" s="1"/>
  <c r="R31" i="90"/>
  <c r="S31" i="90" s="1"/>
  <c r="R32" i="90"/>
  <c r="S32" i="90" s="1"/>
  <c r="R33" i="90"/>
  <c r="S33" i="90" s="1"/>
  <c r="R34" i="90"/>
  <c r="S34" i="90" s="1"/>
  <c r="R35" i="90"/>
  <c r="S35" i="90" s="1"/>
  <c r="R36" i="90"/>
  <c r="R37" i="90"/>
  <c r="R38" i="90"/>
  <c r="S38" i="90" s="1"/>
  <c r="R39" i="90"/>
  <c r="S39" i="90" s="1"/>
  <c r="R40" i="90"/>
  <c r="S40" i="90" s="1"/>
  <c r="W17" i="91"/>
  <c r="V17" i="91"/>
  <c r="V18" i="91"/>
  <c r="W18" i="91" s="1"/>
  <c r="S17" i="91"/>
  <c r="R17" i="91"/>
  <c r="R18" i="91"/>
  <c r="S18" i="91" s="1"/>
  <c r="W17" i="92"/>
  <c r="V17" i="92"/>
  <c r="V18" i="92"/>
  <c r="W18" i="92" s="1"/>
  <c r="S17" i="92"/>
  <c r="R17" i="92"/>
  <c r="R18" i="92"/>
  <c r="S18" i="92" s="1"/>
  <c r="W17" i="93"/>
  <c r="V17" i="93"/>
  <c r="R17" i="93"/>
  <c r="S17" i="93" s="1"/>
  <c r="W17" i="94"/>
  <c r="V17" i="94"/>
  <c r="V18" i="94"/>
  <c r="W18" i="94" s="1"/>
  <c r="S17" i="94"/>
  <c r="R17" i="94"/>
  <c r="R18" i="94"/>
  <c r="S18" i="94" s="1"/>
  <c r="W17" i="95"/>
  <c r="W20" i="95"/>
  <c r="W21" i="95"/>
  <c r="V17" i="95"/>
  <c r="V18" i="95"/>
  <c r="W18" i="95" s="1"/>
  <c r="V19" i="95"/>
  <c r="W19" i="95" s="1"/>
  <c r="V20" i="95"/>
  <c r="V21" i="95"/>
  <c r="V22" i="95"/>
  <c r="W22" i="95" s="1"/>
  <c r="S17" i="95"/>
  <c r="S20" i="95"/>
  <c r="S21" i="95"/>
  <c r="R17" i="95"/>
  <c r="R18" i="95"/>
  <c r="S18" i="95" s="1"/>
  <c r="R19" i="95"/>
  <c r="S19" i="95" s="1"/>
  <c r="R20" i="95"/>
  <c r="R21" i="95"/>
  <c r="R22" i="95"/>
  <c r="S22" i="95" s="1"/>
  <c r="W17" i="96"/>
  <c r="W20" i="96"/>
  <c r="W21" i="96"/>
  <c r="W24" i="96"/>
  <c r="W25" i="96"/>
  <c r="W28" i="96"/>
  <c r="W29" i="96"/>
  <c r="W32" i="96"/>
  <c r="W33" i="96"/>
  <c r="V17" i="96"/>
  <c r="V18" i="96"/>
  <c r="W18" i="96" s="1"/>
  <c r="V19" i="96"/>
  <c r="W19" i="96" s="1"/>
  <c r="V20" i="96"/>
  <c r="V21" i="96"/>
  <c r="V22" i="96"/>
  <c r="W22" i="96" s="1"/>
  <c r="V23" i="96"/>
  <c r="W23" i="96" s="1"/>
  <c r="V24" i="96"/>
  <c r="V25" i="96"/>
  <c r="V26" i="96"/>
  <c r="W26" i="96" s="1"/>
  <c r="V27" i="96"/>
  <c r="W27" i="96" s="1"/>
  <c r="V28" i="96"/>
  <c r="V29" i="96"/>
  <c r="V30" i="96"/>
  <c r="W30" i="96" s="1"/>
  <c r="V31" i="96"/>
  <c r="W31" i="96" s="1"/>
  <c r="V32" i="96"/>
  <c r="V33" i="96"/>
  <c r="S18" i="96"/>
  <c r="S19" i="96"/>
  <c r="S23" i="96"/>
  <c r="S27" i="96"/>
  <c r="S31" i="96"/>
  <c r="R17" i="96"/>
  <c r="S17" i="96" s="1"/>
  <c r="R18" i="96"/>
  <c r="R19" i="96"/>
  <c r="R20" i="96"/>
  <c r="R21" i="96"/>
  <c r="S21" i="96" s="1"/>
  <c r="R22" i="96"/>
  <c r="S22" i="96" s="1"/>
  <c r="R23" i="96"/>
  <c r="R24" i="96"/>
  <c r="S24" i="96" s="1"/>
  <c r="R25" i="96"/>
  <c r="S25" i="96" s="1"/>
  <c r="R26" i="96"/>
  <c r="S26" i="96" s="1"/>
  <c r="R27" i="96"/>
  <c r="R28" i="96"/>
  <c r="S28" i="96" s="1"/>
  <c r="R29" i="96"/>
  <c r="S29" i="96" s="1"/>
  <c r="R30" i="96"/>
  <c r="S30" i="96" s="1"/>
  <c r="R31" i="96"/>
  <c r="R32" i="96"/>
  <c r="S32" i="96" s="1"/>
  <c r="R33" i="96"/>
  <c r="S33" i="96" s="1"/>
  <c r="C2" i="97"/>
  <c r="V17" i="97"/>
  <c r="W17" i="97" s="1"/>
  <c r="R17" i="97"/>
  <c r="S17" i="97" s="1"/>
  <c r="V16" i="97"/>
  <c r="W16" i="97" s="1"/>
  <c r="R16" i="97"/>
  <c r="S16" i="97" s="1"/>
  <c r="V17" i="98"/>
  <c r="W17" i="98" s="1"/>
  <c r="R17" i="98"/>
  <c r="S17" i="98" s="1"/>
  <c r="W19" i="99"/>
  <c r="W24" i="99"/>
  <c r="W27" i="99"/>
  <c r="W32" i="99"/>
  <c r="W35" i="99"/>
  <c r="W40" i="99"/>
  <c r="W43" i="99"/>
  <c r="W48" i="99"/>
  <c r="V17" i="99"/>
  <c r="W17" i="99" s="1"/>
  <c r="V18" i="99"/>
  <c r="W18" i="99" s="1"/>
  <c r="V19" i="99"/>
  <c r="V20" i="99"/>
  <c r="V21" i="99"/>
  <c r="W21" i="99" s="1"/>
  <c r="V22" i="99"/>
  <c r="W22" i="99" s="1"/>
  <c r="V23" i="99"/>
  <c r="W23" i="99" s="1"/>
  <c r="V24" i="99"/>
  <c r="V25" i="99"/>
  <c r="W25" i="99" s="1"/>
  <c r="V26" i="99"/>
  <c r="W26" i="99" s="1"/>
  <c r="V27" i="99"/>
  <c r="V28" i="99"/>
  <c r="W28" i="99" s="1"/>
  <c r="V29" i="99"/>
  <c r="W29" i="99" s="1"/>
  <c r="V30" i="99"/>
  <c r="W30" i="99" s="1"/>
  <c r="V31" i="99"/>
  <c r="W31" i="99" s="1"/>
  <c r="V32" i="99"/>
  <c r="V33" i="99"/>
  <c r="W33" i="99" s="1"/>
  <c r="V34" i="99"/>
  <c r="W34" i="99" s="1"/>
  <c r="V35" i="99"/>
  <c r="V36" i="99"/>
  <c r="W36" i="99" s="1"/>
  <c r="V37" i="99"/>
  <c r="W37" i="99" s="1"/>
  <c r="V38" i="99"/>
  <c r="W38" i="99" s="1"/>
  <c r="V39" i="99"/>
  <c r="W39" i="99" s="1"/>
  <c r="V40" i="99"/>
  <c r="V41" i="99"/>
  <c r="W41" i="99" s="1"/>
  <c r="V42" i="99"/>
  <c r="W42" i="99" s="1"/>
  <c r="V43" i="99"/>
  <c r="V44" i="99"/>
  <c r="W44" i="99" s="1"/>
  <c r="V45" i="99"/>
  <c r="W45" i="99" s="1"/>
  <c r="V46" i="99"/>
  <c r="W46" i="99" s="1"/>
  <c r="V47" i="99"/>
  <c r="W47" i="99" s="1"/>
  <c r="V48" i="99"/>
  <c r="V49" i="99"/>
  <c r="W49" i="99" s="1"/>
  <c r="V50" i="99"/>
  <c r="W50" i="99" s="1"/>
  <c r="V51" i="99"/>
  <c r="W51" i="99" s="1"/>
  <c r="V52" i="99"/>
  <c r="W52" i="99" s="1"/>
  <c r="V53" i="99"/>
  <c r="W53" i="99" s="1"/>
  <c r="V54" i="99"/>
  <c r="W54" i="99" s="1"/>
  <c r="V55" i="99"/>
  <c r="W55" i="99" s="1"/>
  <c r="V56" i="99"/>
  <c r="W56" i="99" s="1"/>
  <c r="V57" i="99"/>
  <c r="W57" i="99" s="1"/>
  <c r="V58" i="99"/>
  <c r="W58" i="99" s="1"/>
  <c r="V59" i="99"/>
  <c r="W59" i="99" s="1"/>
  <c r="V60" i="99"/>
  <c r="W60" i="99" s="1"/>
  <c r="V61" i="99"/>
  <c r="W61" i="99" s="1"/>
  <c r="V62" i="99"/>
  <c r="W62" i="99" s="1"/>
  <c r="V63" i="99"/>
  <c r="W63" i="99" s="1"/>
  <c r="V64" i="99"/>
  <c r="W64" i="99" s="1"/>
  <c r="V65" i="99"/>
  <c r="W65" i="99" s="1"/>
  <c r="V66" i="99"/>
  <c r="W66" i="99" s="1"/>
  <c r="V67" i="99"/>
  <c r="W67" i="99" s="1"/>
  <c r="V68" i="99"/>
  <c r="W68" i="99" s="1"/>
  <c r="V69" i="99"/>
  <c r="W69" i="99" s="1"/>
  <c r="V70" i="99"/>
  <c r="W70" i="99" s="1"/>
  <c r="V71" i="99"/>
  <c r="W71" i="99" s="1"/>
  <c r="V72" i="99"/>
  <c r="W72" i="99" s="1"/>
  <c r="V73" i="99"/>
  <c r="W73" i="99" s="1"/>
  <c r="V74" i="99"/>
  <c r="W74" i="99" s="1"/>
  <c r="V75" i="99"/>
  <c r="W75" i="99" s="1"/>
  <c r="V76" i="99"/>
  <c r="W76" i="99" s="1"/>
  <c r="V77" i="99"/>
  <c r="W77" i="99" s="1"/>
  <c r="V78" i="99"/>
  <c r="W78" i="99" s="1"/>
  <c r="V79" i="99"/>
  <c r="W79" i="99" s="1"/>
  <c r="V80" i="99"/>
  <c r="W80" i="99" s="1"/>
  <c r="V81" i="99"/>
  <c r="W81" i="99" s="1"/>
  <c r="V82" i="99"/>
  <c r="W82" i="99" s="1"/>
  <c r="V83" i="99"/>
  <c r="W83" i="99" s="1"/>
  <c r="V84" i="99"/>
  <c r="W84" i="99" s="1"/>
  <c r="V85" i="99"/>
  <c r="W85" i="99" s="1"/>
  <c r="V86" i="99"/>
  <c r="W86" i="99" s="1"/>
  <c r="V87" i="99"/>
  <c r="W87" i="99" s="1"/>
  <c r="V88" i="99"/>
  <c r="W88" i="99" s="1"/>
  <c r="V89" i="99"/>
  <c r="W89" i="99" s="1"/>
  <c r="V90" i="99"/>
  <c r="W90" i="99" s="1"/>
  <c r="V91" i="99"/>
  <c r="W91" i="99" s="1"/>
  <c r="V92" i="99"/>
  <c r="W92" i="99" s="1"/>
  <c r="V93" i="99"/>
  <c r="W93" i="99" s="1"/>
  <c r="V94" i="99"/>
  <c r="W94" i="99" s="1"/>
  <c r="V95" i="99"/>
  <c r="W95" i="99" s="1"/>
  <c r="V96" i="99"/>
  <c r="W96" i="99" s="1"/>
  <c r="V97" i="99"/>
  <c r="W97" i="99" s="1"/>
  <c r="V98" i="99"/>
  <c r="W98" i="99" s="1"/>
  <c r="V99" i="99"/>
  <c r="W99" i="99" s="1"/>
  <c r="V100" i="99"/>
  <c r="W100" i="99" s="1"/>
  <c r="V101" i="99"/>
  <c r="W101" i="99" s="1"/>
  <c r="V102" i="99"/>
  <c r="W102" i="99" s="1"/>
  <c r="V103" i="99"/>
  <c r="W103" i="99" s="1"/>
  <c r="V104" i="99"/>
  <c r="W104" i="99" s="1"/>
  <c r="V105" i="99"/>
  <c r="W105" i="99" s="1"/>
  <c r="V106" i="99"/>
  <c r="W106" i="99" s="1"/>
  <c r="V107" i="99"/>
  <c r="W107" i="99" s="1"/>
  <c r="V108" i="99"/>
  <c r="W108" i="99" s="1"/>
  <c r="V109" i="99"/>
  <c r="W109" i="99" s="1"/>
  <c r="V110" i="99"/>
  <c r="W110" i="99" s="1"/>
  <c r="V111" i="99"/>
  <c r="W111" i="99" s="1"/>
  <c r="V112" i="99"/>
  <c r="W112" i="99" s="1"/>
  <c r="V113" i="99"/>
  <c r="W113" i="99" s="1"/>
  <c r="V114" i="99"/>
  <c r="W114" i="99" s="1"/>
  <c r="V115" i="99"/>
  <c r="W115" i="99" s="1"/>
  <c r="V116" i="99"/>
  <c r="W116" i="99" s="1"/>
  <c r="V117" i="99"/>
  <c r="W117" i="99" s="1"/>
  <c r="V118" i="99"/>
  <c r="W118" i="99" s="1"/>
  <c r="V119" i="99"/>
  <c r="W119" i="99" s="1"/>
  <c r="V120" i="99"/>
  <c r="W120" i="99" s="1"/>
  <c r="V121" i="99"/>
  <c r="W121" i="99" s="1"/>
  <c r="V122" i="99"/>
  <c r="W122" i="99" s="1"/>
  <c r="V123" i="99"/>
  <c r="W123" i="99" s="1"/>
  <c r="V124" i="99"/>
  <c r="W124" i="99" s="1"/>
  <c r="V125" i="99"/>
  <c r="W125" i="99" s="1"/>
  <c r="V126" i="99"/>
  <c r="W126" i="99" s="1"/>
  <c r="V127" i="99"/>
  <c r="W127" i="99" s="1"/>
  <c r="V128" i="99"/>
  <c r="W128" i="99" s="1"/>
  <c r="V129" i="99"/>
  <c r="W129" i="99" s="1"/>
  <c r="V130" i="99"/>
  <c r="W130" i="99" s="1"/>
  <c r="V131" i="99"/>
  <c r="W131" i="99" s="1"/>
  <c r="V132" i="99"/>
  <c r="W132" i="99" s="1"/>
  <c r="V133" i="99"/>
  <c r="W133" i="99" s="1"/>
  <c r="V134" i="99"/>
  <c r="W134" i="99" s="1"/>
  <c r="V135" i="99"/>
  <c r="W135" i="99" s="1"/>
  <c r="V136" i="99"/>
  <c r="W136" i="99" s="1"/>
  <c r="V137" i="99"/>
  <c r="W137" i="99" s="1"/>
  <c r="V138" i="99"/>
  <c r="W138" i="99" s="1"/>
  <c r="V139" i="99"/>
  <c r="W139" i="99" s="1"/>
  <c r="V140" i="99"/>
  <c r="W140" i="99" s="1"/>
  <c r="V141" i="99"/>
  <c r="W141" i="99" s="1"/>
  <c r="V142" i="99"/>
  <c r="W142" i="99" s="1"/>
  <c r="V143" i="99"/>
  <c r="W143" i="99" s="1"/>
  <c r="V144" i="99"/>
  <c r="W144" i="99" s="1"/>
  <c r="V145" i="99"/>
  <c r="W145" i="99" s="1"/>
  <c r="V146" i="99"/>
  <c r="W146" i="99" s="1"/>
  <c r="V147" i="99"/>
  <c r="W147" i="99" s="1"/>
  <c r="V148" i="99"/>
  <c r="W148" i="99" s="1"/>
  <c r="V149" i="99"/>
  <c r="W149" i="99" s="1"/>
  <c r="V150" i="99"/>
  <c r="W150" i="99" s="1"/>
  <c r="V151" i="99"/>
  <c r="W151" i="99" s="1"/>
  <c r="V152" i="99"/>
  <c r="W152" i="99" s="1"/>
  <c r="V153" i="99"/>
  <c r="W153" i="99" s="1"/>
  <c r="V154" i="99"/>
  <c r="W154" i="99" s="1"/>
  <c r="V155" i="99"/>
  <c r="W155" i="99" s="1"/>
  <c r="V156" i="99"/>
  <c r="W156" i="99" s="1"/>
  <c r="V157" i="99"/>
  <c r="W157" i="99" s="1"/>
  <c r="V158" i="99"/>
  <c r="W158" i="99" s="1"/>
  <c r="V159" i="99"/>
  <c r="W159" i="99" s="1"/>
  <c r="V160" i="99"/>
  <c r="W160" i="99" s="1"/>
  <c r="V161" i="99"/>
  <c r="W161" i="99" s="1"/>
  <c r="V162" i="99"/>
  <c r="W162" i="99" s="1"/>
  <c r="V163" i="99"/>
  <c r="W163" i="99" s="1"/>
  <c r="V164" i="99"/>
  <c r="W164" i="99" s="1"/>
  <c r="V165" i="99"/>
  <c r="W165" i="99" s="1"/>
  <c r="V166" i="99"/>
  <c r="W166" i="99" s="1"/>
  <c r="V167" i="99"/>
  <c r="W167" i="99" s="1"/>
  <c r="V168" i="99"/>
  <c r="W168" i="99" s="1"/>
  <c r="V169" i="99"/>
  <c r="W169" i="99" s="1"/>
  <c r="V170" i="99"/>
  <c r="W170" i="99" s="1"/>
  <c r="V171" i="99"/>
  <c r="W171" i="99" s="1"/>
  <c r="V172" i="99"/>
  <c r="W172" i="99" s="1"/>
  <c r="V173" i="99"/>
  <c r="W173" i="99" s="1"/>
  <c r="V174" i="99"/>
  <c r="W174" i="99" s="1"/>
  <c r="V175" i="99"/>
  <c r="W175" i="99" s="1"/>
  <c r="V176" i="99"/>
  <c r="W176" i="99" s="1"/>
  <c r="V177" i="99"/>
  <c r="W177" i="99" s="1"/>
  <c r="V178" i="99"/>
  <c r="W178" i="99" s="1"/>
  <c r="V179" i="99"/>
  <c r="W179" i="99" s="1"/>
  <c r="V180" i="99"/>
  <c r="W180" i="99" s="1"/>
  <c r="V181" i="99"/>
  <c r="W181" i="99" s="1"/>
  <c r="V182" i="99"/>
  <c r="W182" i="99" s="1"/>
  <c r="V183" i="99"/>
  <c r="W183" i="99" s="1"/>
  <c r="V184" i="99"/>
  <c r="W184" i="99" s="1"/>
  <c r="V185" i="99"/>
  <c r="W185" i="99" s="1"/>
  <c r="V186" i="99"/>
  <c r="W186" i="99" s="1"/>
  <c r="V187" i="99"/>
  <c r="W187" i="99" s="1"/>
  <c r="V188" i="99"/>
  <c r="W188" i="99" s="1"/>
  <c r="V189" i="99"/>
  <c r="W189" i="99" s="1"/>
  <c r="V190" i="99"/>
  <c r="W190" i="99" s="1"/>
  <c r="V191" i="99"/>
  <c r="W191" i="99" s="1"/>
  <c r="V192" i="99"/>
  <c r="W192" i="99" s="1"/>
  <c r="V193" i="99"/>
  <c r="W193" i="99" s="1"/>
  <c r="V194" i="99"/>
  <c r="W194" i="99" s="1"/>
  <c r="V195" i="99"/>
  <c r="W195" i="99" s="1"/>
  <c r="V196" i="99"/>
  <c r="W196" i="99" s="1"/>
  <c r="V197" i="99"/>
  <c r="W197" i="99" s="1"/>
  <c r="V198" i="99"/>
  <c r="W198" i="99" s="1"/>
  <c r="V199" i="99"/>
  <c r="W199" i="99" s="1"/>
  <c r="V200" i="99"/>
  <c r="W200" i="99" s="1"/>
  <c r="V201" i="99"/>
  <c r="W201" i="99" s="1"/>
  <c r="V202" i="99"/>
  <c r="W202" i="99" s="1"/>
  <c r="V203" i="99"/>
  <c r="W203" i="99" s="1"/>
  <c r="V204" i="99"/>
  <c r="W204" i="99" s="1"/>
  <c r="V205" i="99"/>
  <c r="W205" i="99" s="1"/>
  <c r="V206" i="99"/>
  <c r="W206" i="99" s="1"/>
  <c r="V207" i="99"/>
  <c r="W207" i="99" s="1"/>
  <c r="V208" i="99"/>
  <c r="W208" i="99" s="1"/>
  <c r="V209" i="99"/>
  <c r="W209" i="99" s="1"/>
  <c r="V210" i="99"/>
  <c r="W210" i="99" s="1"/>
  <c r="V211" i="99"/>
  <c r="W211" i="99" s="1"/>
  <c r="V212" i="99"/>
  <c r="W212" i="99" s="1"/>
  <c r="V213" i="99"/>
  <c r="W213" i="99" s="1"/>
  <c r="V214" i="99"/>
  <c r="W214" i="99" s="1"/>
  <c r="V215" i="99"/>
  <c r="W215" i="99" s="1"/>
  <c r="V216" i="99"/>
  <c r="W216" i="99" s="1"/>
  <c r="V217" i="99"/>
  <c r="W217" i="99" s="1"/>
  <c r="V218" i="99"/>
  <c r="W218" i="99" s="1"/>
  <c r="V219" i="99"/>
  <c r="W219" i="99" s="1"/>
  <c r="V220" i="99"/>
  <c r="W220" i="99" s="1"/>
  <c r="V221" i="99"/>
  <c r="W221" i="99" s="1"/>
  <c r="V222" i="99"/>
  <c r="W222" i="99" s="1"/>
  <c r="V223" i="99"/>
  <c r="W223" i="99" s="1"/>
  <c r="V224" i="99"/>
  <c r="W224" i="99" s="1"/>
  <c r="V225" i="99"/>
  <c r="W225" i="99" s="1"/>
  <c r="V226" i="99"/>
  <c r="W226" i="99" s="1"/>
  <c r="V227" i="99"/>
  <c r="W227" i="99" s="1"/>
  <c r="V228" i="99"/>
  <c r="W228" i="99" s="1"/>
  <c r="V229" i="99"/>
  <c r="W229" i="99" s="1"/>
  <c r="V230" i="99"/>
  <c r="W230" i="99" s="1"/>
  <c r="V231" i="99"/>
  <c r="W231" i="99" s="1"/>
  <c r="V232" i="99"/>
  <c r="W232" i="99" s="1"/>
  <c r="V233" i="99"/>
  <c r="W233" i="99" s="1"/>
  <c r="V234" i="99"/>
  <c r="W234" i="99" s="1"/>
  <c r="V235" i="99"/>
  <c r="W235" i="99" s="1"/>
  <c r="V236" i="99"/>
  <c r="W236" i="99" s="1"/>
  <c r="V237" i="99"/>
  <c r="W237" i="99" s="1"/>
  <c r="V238" i="99"/>
  <c r="W238" i="99" s="1"/>
  <c r="V239" i="99"/>
  <c r="W239" i="99" s="1"/>
  <c r="V240" i="99"/>
  <c r="W240" i="99" s="1"/>
  <c r="V241" i="99"/>
  <c r="W241" i="99" s="1"/>
  <c r="V242" i="99"/>
  <c r="W242" i="99" s="1"/>
  <c r="V243" i="99"/>
  <c r="W243" i="99" s="1"/>
  <c r="V244" i="99"/>
  <c r="W244" i="99" s="1"/>
  <c r="V245" i="99"/>
  <c r="W245" i="99" s="1"/>
  <c r="V246" i="99"/>
  <c r="W246" i="99" s="1"/>
  <c r="V247" i="99"/>
  <c r="W247" i="99" s="1"/>
  <c r="V248" i="99"/>
  <c r="W248" i="99" s="1"/>
  <c r="V249" i="99"/>
  <c r="W249" i="99" s="1"/>
  <c r="V250" i="99"/>
  <c r="W250" i="99" s="1"/>
  <c r="V251" i="99"/>
  <c r="W251" i="99" s="1"/>
  <c r="V252" i="99"/>
  <c r="W252" i="99" s="1"/>
  <c r="V253" i="99"/>
  <c r="W253" i="99" s="1"/>
  <c r="V254" i="99"/>
  <c r="W254" i="99" s="1"/>
  <c r="V255" i="99"/>
  <c r="W255" i="99" s="1"/>
  <c r="V256" i="99"/>
  <c r="W256" i="99" s="1"/>
  <c r="V257" i="99"/>
  <c r="W257" i="99" s="1"/>
  <c r="V258" i="99"/>
  <c r="W258" i="99" s="1"/>
  <c r="V259" i="99"/>
  <c r="W259" i="99" s="1"/>
  <c r="V260" i="99"/>
  <c r="W260" i="99" s="1"/>
  <c r="V261" i="99"/>
  <c r="W261" i="99" s="1"/>
  <c r="V262" i="99"/>
  <c r="W262" i="99" s="1"/>
  <c r="V263" i="99"/>
  <c r="W263" i="99" s="1"/>
  <c r="V264" i="99"/>
  <c r="W264" i="99" s="1"/>
  <c r="V265" i="99"/>
  <c r="W265" i="99" s="1"/>
  <c r="V266" i="99"/>
  <c r="W266" i="99" s="1"/>
  <c r="V267" i="99"/>
  <c r="W267" i="99" s="1"/>
  <c r="V268" i="99"/>
  <c r="W268" i="99" s="1"/>
  <c r="V269" i="99"/>
  <c r="W269" i="99" s="1"/>
  <c r="V270" i="99"/>
  <c r="W270" i="99" s="1"/>
  <c r="V271" i="99"/>
  <c r="W271" i="99" s="1"/>
  <c r="V272" i="99"/>
  <c r="W272" i="99" s="1"/>
  <c r="V273" i="99"/>
  <c r="W273" i="99" s="1"/>
  <c r="V274" i="99"/>
  <c r="W274" i="99" s="1"/>
  <c r="V275" i="99"/>
  <c r="W275" i="99" s="1"/>
  <c r="V276" i="99"/>
  <c r="W276" i="99" s="1"/>
  <c r="V277" i="99"/>
  <c r="W277" i="99" s="1"/>
  <c r="V278" i="99"/>
  <c r="W278" i="99" s="1"/>
  <c r="V279" i="99"/>
  <c r="W279" i="99" s="1"/>
  <c r="V280" i="99"/>
  <c r="W280" i="99" s="1"/>
  <c r="V281" i="99"/>
  <c r="W281" i="99" s="1"/>
  <c r="V282" i="99"/>
  <c r="W282" i="99" s="1"/>
  <c r="V283" i="99"/>
  <c r="W283" i="99" s="1"/>
  <c r="V284" i="99"/>
  <c r="W284" i="99" s="1"/>
  <c r="V285" i="99"/>
  <c r="W285" i="99" s="1"/>
  <c r="V286" i="99"/>
  <c r="W286" i="99" s="1"/>
  <c r="V287" i="99"/>
  <c r="W287" i="99" s="1"/>
  <c r="V288" i="99"/>
  <c r="W288" i="99" s="1"/>
  <c r="V289" i="99"/>
  <c r="W289" i="99" s="1"/>
  <c r="V290" i="99"/>
  <c r="W290" i="99" s="1"/>
  <c r="V291" i="99"/>
  <c r="W291" i="99" s="1"/>
  <c r="V292" i="99"/>
  <c r="W292" i="99" s="1"/>
  <c r="V293" i="99"/>
  <c r="W293" i="99" s="1"/>
  <c r="V294" i="99"/>
  <c r="W294" i="99" s="1"/>
  <c r="V295" i="99"/>
  <c r="W295" i="99" s="1"/>
  <c r="V296" i="99"/>
  <c r="W296" i="99" s="1"/>
  <c r="V297" i="99"/>
  <c r="W297" i="99" s="1"/>
  <c r="V298" i="99"/>
  <c r="W298" i="99" s="1"/>
  <c r="V299" i="99"/>
  <c r="W299" i="99" s="1"/>
  <c r="V300" i="99"/>
  <c r="W300" i="99" s="1"/>
  <c r="V301" i="99"/>
  <c r="W301" i="99" s="1"/>
  <c r="V302" i="99"/>
  <c r="W302" i="99" s="1"/>
  <c r="V303" i="99"/>
  <c r="W303" i="99" s="1"/>
  <c r="V304" i="99"/>
  <c r="W304" i="99" s="1"/>
  <c r="V305" i="99"/>
  <c r="W305" i="99" s="1"/>
  <c r="V306" i="99"/>
  <c r="W306" i="99" s="1"/>
  <c r="V307" i="99"/>
  <c r="W307" i="99" s="1"/>
  <c r="V308" i="99"/>
  <c r="W308" i="99" s="1"/>
  <c r="V309" i="99"/>
  <c r="W309" i="99" s="1"/>
  <c r="V310" i="99"/>
  <c r="W310" i="99" s="1"/>
  <c r="V311" i="99"/>
  <c r="W311" i="99" s="1"/>
  <c r="V312" i="99"/>
  <c r="W312" i="99" s="1"/>
  <c r="V313" i="99"/>
  <c r="W313" i="99" s="1"/>
  <c r="V314" i="99"/>
  <c r="W314" i="99" s="1"/>
  <c r="V315" i="99"/>
  <c r="W315" i="99" s="1"/>
  <c r="V316" i="99"/>
  <c r="W316" i="99" s="1"/>
  <c r="V317" i="99"/>
  <c r="W317" i="99" s="1"/>
  <c r="V318" i="99"/>
  <c r="W318" i="99" s="1"/>
  <c r="V319" i="99"/>
  <c r="W319" i="99" s="1"/>
  <c r="V320" i="99"/>
  <c r="W320" i="99" s="1"/>
  <c r="S17" i="99"/>
  <c r="S18" i="99"/>
  <c r="S25" i="99"/>
  <c r="S26" i="99"/>
  <c r="S33" i="99"/>
  <c r="S34" i="99"/>
  <c r="S41" i="99"/>
  <c r="S42" i="99"/>
  <c r="S49" i="99"/>
  <c r="S50" i="99"/>
  <c r="S57" i="99"/>
  <c r="S58" i="99"/>
  <c r="S65" i="99"/>
  <c r="S66" i="99"/>
  <c r="S73" i="99"/>
  <c r="S74" i="99"/>
  <c r="S81" i="99"/>
  <c r="S82" i="99"/>
  <c r="S89" i="99"/>
  <c r="S90" i="99"/>
  <c r="S97" i="99"/>
  <c r="S98" i="99"/>
  <c r="S105" i="99"/>
  <c r="S106" i="99"/>
  <c r="S113" i="99"/>
  <c r="S114" i="99"/>
  <c r="S121" i="99"/>
  <c r="S122" i="99"/>
  <c r="S129" i="99"/>
  <c r="S130" i="99"/>
  <c r="S137" i="99"/>
  <c r="S138" i="99"/>
  <c r="S145" i="99"/>
  <c r="S146" i="99"/>
  <c r="S153" i="99"/>
  <c r="S154" i="99"/>
  <c r="S161" i="99"/>
  <c r="S162" i="99"/>
  <c r="S169" i="99"/>
  <c r="S170" i="99"/>
  <c r="S177" i="99"/>
  <c r="S178" i="99"/>
  <c r="S185" i="99"/>
  <c r="S186" i="99"/>
  <c r="S193" i="99"/>
  <c r="S194" i="99"/>
  <c r="S201" i="99"/>
  <c r="S202" i="99"/>
  <c r="S209" i="99"/>
  <c r="S210" i="99"/>
  <c r="S217" i="99"/>
  <c r="S218" i="99"/>
  <c r="S225" i="99"/>
  <c r="S226" i="99"/>
  <c r="S233" i="99"/>
  <c r="S234" i="99"/>
  <c r="S241" i="99"/>
  <c r="S242" i="99"/>
  <c r="S249" i="99"/>
  <c r="S250" i="99"/>
  <c r="S257" i="99"/>
  <c r="S258" i="99"/>
  <c r="S265" i="99"/>
  <c r="S266" i="99"/>
  <c r="S273" i="99"/>
  <c r="S274" i="99"/>
  <c r="S281" i="99"/>
  <c r="S282" i="99"/>
  <c r="S289" i="99"/>
  <c r="S290" i="99"/>
  <c r="S299" i="99"/>
  <c r="S300" i="99"/>
  <c r="S307" i="99"/>
  <c r="S308" i="99"/>
  <c r="S315" i="99"/>
  <c r="S316" i="99"/>
  <c r="R17" i="99"/>
  <c r="R18" i="99"/>
  <c r="R19" i="99"/>
  <c r="S19" i="99" s="1"/>
  <c r="R20" i="99"/>
  <c r="S20" i="99" s="1"/>
  <c r="R21" i="99"/>
  <c r="S21" i="99" s="1"/>
  <c r="R22" i="99"/>
  <c r="S22" i="99" s="1"/>
  <c r="R23" i="99"/>
  <c r="S23" i="99" s="1"/>
  <c r="R24" i="99"/>
  <c r="S24" i="99" s="1"/>
  <c r="R25" i="99"/>
  <c r="R26" i="99"/>
  <c r="R27" i="99"/>
  <c r="S27" i="99" s="1"/>
  <c r="R28" i="99"/>
  <c r="S28" i="99" s="1"/>
  <c r="R29" i="99"/>
  <c r="S29" i="99" s="1"/>
  <c r="R30" i="99"/>
  <c r="S30" i="99" s="1"/>
  <c r="R31" i="99"/>
  <c r="S31" i="99" s="1"/>
  <c r="R32" i="99"/>
  <c r="S32" i="99" s="1"/>
  <c r="R33" i="99"/>
  <c r="R34" i="99"/>
  <c r="R35" i="99"/>
  <c r="S35" i="99" s="1"/>
  <c r="R36" i="99"/>
  <c r="S36" i="99" s="1"/>
  <c r="R37" i="99"/>
  <c r="S37" i="99" s="1"/>
  <c r="R38" i="99"/>
  <c r="S38" i="99" s="1"/>
  <c r="R39" i="99"/>
  <c r="S39" i="99" s="1"/>
  <c r="R40" i="99"/>
  <c r="S40" i="99" s="1"/>
  <c r="R41" i="99"/>
  <c r="R42" i="99"/>
  <c r="R43" i="99"/>
  <c r="S43" i="99" s="1"/>
  <c r="R44" i="99"/>
  <c r="S44" i="99" s="1"/>
  <c r="R45" i="99"/>
  <c r="S45" i="99" s="1"/>
  <c r="R46" i="99"/>
  <c r="S46" i="99" s="1"/>
  <c r="R47" i="99"/>
  <c r="S47" i="99" s="1"/>
  <c r="R48" i="99"/>
  <c r="S48" i="99" s="1"/>
  <c r="R49" i="99"/>
  <c r="R50" i="99"/>
  <c r="R51" i="99"/>
  <c r="S51" i="99" s="1"/>
  <c r="R52" i="99"/>
  <c r="S52" i="99" s="1"/>
  <c r="R53" i="99"/>
  <c r="S53" i="99" s="1"/>
  <c r="R54" i="99"/>
  <c r="S54" i="99" s="1"/>
  <c r="R55" i="99"/>
  <c r="S55" i="99" s="1"/>
  <c r="R56" i="99"/>
  <c r="S56" i="99" s="1"/>
  <c r="R57" i="99"/>
  <c r="R58" i="99"/>
  <c r="R59" i="99"/>
  <c r="S59" i="99" s="1"/>
  <c r="R60" i="99"/>
  <c r="S60" i="99" s="1"/>
  <c r="R61" i="99"/>
  <c r="S61" i="99" s="1"/>
  <c r="R62" i="99"/>
  <c r="S62" i="99" s="1"/>
  <c r="R63" i="99"/>
  <c r="S63" i="99" s="1"/>
  <c r="R64" i="99"/>
  <c r="S64" i="99" s="1"/>
  <c r="R65" i="99"/>
  <c r="R66" i="99"/>
  <c r="R67" i="99"/>
  <c r="S67" i="99" s="1"/>
  <c r="R68" i="99"/>
  <c r="S68" i="99" s="1"/>
  <c r="R69" i="99"/>
  <c r="S69" i="99" s="1"/>
  <c r="R70" i="99"/>
  <c r="S70" i="99" s="1"/>
  <c r="R71" i="99"/>
  <c r="S71" i="99" s="1"/>
  <c r="R72" i="99"/>
  <c r="S72" i="99" s="1"/>
  <c r="R73" i="99"/>
  <c r="R74" i="99"/>
  <c r="R75" i="99"/>
  <c r="S75" i="99" s="1"/>
  <c r="R76" i="99"/>
  <c r="S76" i="99" s="1"/>
  <c r="R77" i="99"/>
  <c r="S77" i="99" s="1"/>
  <c r="R78" i="99"/>
  <c r="S78" i="99" s="1"/>
  <c r="R79" i="99"/>
  <c r="S79" i="99" s="1"/>
  <c r="R80" i="99"/>
  <c r="S80" i="99" s="1"/>
  <c r="R81" i="99"/>
  <c r="R82" i="99"/>
  <c r="R83" i="99"/>
  <c r="S83" i="99" s="1"/>
  <c r="R84" i="99"/>
  <c r="S84" i="99" s="1"/>
  <c r="R85" i="99"/>
  <c r="S85" i="99" s="1"/>
  <c r="R86" i="99"/>
  <c r="S86" i="99" s="1"/>
  <c r="R87" i="99"/>
  <c r="S87" i="99" s="1"/>
  <c r="R88" i="99"/>
  <c r="S88" i="99" s="1"/>
  <c r="R89" i="99"/>
  <c r="R90" i="99"/>
  <c r="R91" i="99"/>
  <c r="S91" i="99" s="1"/>
  <c r="R92" i="99"/>
  <c r="S92" i="99" s="1"/>
  <c r="R93" i="99"/>
  <c r="S93" i="99" s="1"/>
  <c r="R94" i="99"/>
  <c r="S94" i="99" s="1"/>
  <c r="R95" i="99"/>
  <c r="S95" i="99" s="1"/>
  <c r="R96" i="99"/>
  <c r="S96" i="99" s="1"/>
  <c r="R97" i="99"/>
  <c r="R98" i="99"/>
  <c r="R99" i="99"/>
  <c r="S99" i="99" s="1"/>
  <c r="R100" i="99"/>
  <c r="S100" i="99" s="1"/>
  <c r="R101" i="99"/>
  <c r="S101" i="99" s="1"/>
  <c r="R102" i="99"/>
  <c r="S102" i="99" s="1"/>
  <c r="R103" i="99"/>
  <c r="S103" i="99" s="1"/>
  <c r="R104" i="99"/>
  <c r="S104" i="99" s="1"/>
  <c r="R105" i="99"/>
  <c r="R106" i="99"/>
  <c r="R107" i="99"/>
  <c r="S107" i="99" s="1"/>
  <c r="R108" i="99"/>
  <c r="S108" i="99" s="1"/>
  <c r="R109" i="99"/>
  <c r="S109" i="99" s="1"/>
  <c r="R110" i="99"/>
  <c r="S110" i="99" s="1"/>
  <c r="R111" i="99"/>
  <c r="S111" i="99" s="1"/>
  <c r="R112" i="99"/>
  <c r="S112" i="99" s="1"/>
  <c r="R113" i="99"/>
  <c r="R114" i="99"/>
  <c r="R115" i="99"/>
  <c r="S115" i="99" s="1"/>
  <c r="R116" i="99"/>
  <c r="S116" i="99" s="1"/>
  <c r="R117" i="99"/>
  <c r="S117" i="99" s="1"/>
  <c r="R118" i="99"/>
  <c r="S118" i="99" s="1"/>
  <c r="R119" i="99"/>
  <c r="S119" i="99" s="1"/>
  <c r="R120" i="99"/>
  <c r="S120" i="99" s="1"/>
  <c r="R121" i="99"/>
  <c r="R122" i="99"/>
  <c r="R123" i="99"/>
  <c r="S123" i="99" s="1"/>
  <c r="R124" i="99"/>
  <c r="S124" i="99" s="1"/>
  <c r="R125" i="99"/>
  <c r="S125" i="99" s="1"/>
  <c r="R126" i="99"/>
  <c r="S126" i="99" s="1"/>
  <c r="R127" i="99"/>
  <c r="S127" i="99" s="1"/>
  <c r="R128" i="99"/>
  <c r="S128" i="99" s="1"/>
  <c r="R129" i="99"/>
  <c r="R130" i="99"/>
  <c r="R131" i="99"/>
  <c r="S131" i="99" s="1"/>
  <c r="R132" i="99"/>
  <c r="S132" i="99" s="1"/>
  <c r="R133" i="99"/>
  <c r="S133" i="99" s="1"/>
  <c r="R134" i="99"/>
  <c r="S134" i="99" s="1"/>
  <c r="R135" i="99"/>
  <c r="S135" i="99" s="1"/>
  <c r="R136" i="99"/>
  <c r="S136" i="99" s="1"/>
  <c r="R137" i="99"/>
  <c r="R138" i="99"/>
  <c r="R139" i="99"/>
  <c r="S139" i="99" s="1"/>
  <c r="R140" i="99"/>
  <c r="S140" i="99" s="1"/>
  <c r="R141" i="99"/>
  <c r="S141" i="99" s="1"/>
  <c r="R142" i="99"/>
  <c r="S142" i="99" s="1"/>
  <c r="R143" i="99"/>
  <c r="S143" i="99" s="1"/>
  <c r="R144" i="99"/>
  <c r="S144" i="99" s="1"/>
  <c r="R145" i="99"/>
  <c r="R146" i="99"/>
  <c r="R147" i="99"/>
  <c r="S147" i="99" s="1"/>
  <c r="R148" i="99"/>
  <c r="S148" i="99" s="1"/>
  <c r="R149" i="99"/>
  <c r="S149" i="99" s="1"/>
  <c r="R150" i="99"/>
  <c r="S150" i="99" s="1"/>
  <c r="R151" i="99"/>
  <c r="S151" i="99" s="1"/>
  <c r="R152" i="99"/>
  <c r="S152" i="99" s="1"/>
  <c r="R153" i="99"/>
  <c r="R154" i="99"/>
  <c r="R155" i="99"/>
  <c r="S155" i="99" s="1"/>
  <c r="R156" i="99"/>
  <c r="S156" i="99" s="1"/>
  <c r="R157" i="99"/>
  <c r="S157" i="99" s="1"/>
  <c r="R158" i="99"/>
  <c r="S158" i="99" s="1"/>
  <c r="R159" i="99"/>
  <c r="S159" i="99" s="1"/>
  <c r="R160" i="99"/>
  <c r="S160" i="99" s="1"/>
  <c r="R161" i="99"/>
  <c r="R162" i="99"/>
  <c r="R163" i="99"/>
  <c r="S163" i="99" s="1"/>
  <c r="R164" i="99"/>
  <c r="S164" i="99" s="1"/>
  <c r="R165" i="99"/>
  <c r="S165" i="99" s="1"/>
  <c r="R166" i="99"/>
  <c r="S166" i="99" s="1"/>
  <c r="R167" i="99"/>
  <c r="S167" i="99" s="1"/>
  <c r="R168" i="99"/>
  <c r="S168" i="99" s="1"/>
  <c r="R169" i="99"/>
  <c r="R170" i="99"/>
  <c r="R171" i="99"/>
  <c r="S171" i="99" s="1"/>
  <c r="R172" i="99"/>
  <c r="S172" i="99" s="1"/>
  <c r="R173" i="99"/>
  <c r="S173" i="99" s="1"/>
  <c r="R174" i="99"/>
  <c r="S174" i="99" s="1"/>
  <c r="R175" i="99"/>
  <c r="S175" i="99" s="1"/>
  <c r="R176" i="99"/>
  <c r="S176" i="99" s="1"/>
  <c r="R177" i="99"/>
  <c r="R178" i="99"/>
  <c r="R179" i="99"/>
  <c r="S179" i="99" s="1"/>
  <c r="R180" i="99"/>
  <c r="S180" i="99" s="1"/>
  <c r="R181" i="99"/>
  <c r="S181" i="99" s="1"/>
  <c r="R182" i="99"/>
  <c r="S182" i="99" s="1"/>
  <c r="R183" i="99"/>
  <c r="S183" i="99" s="1"/>
  <c r="R184" i="99"/>
  <c r="S184" i="99" s="1"/>
  <c r="R185" i="99"/>
  <c r="R186" i="99"/>
  <c r="R187" i="99"/>
  <c r="S187" i="99" s="1"/>
  <c r="R188" i="99"/>
  <c r="S188" i="99" s="1"/>
  <c r="R189" i="99"/>
  <c r="S189" i="99" s="1"/>
  <c r="R190" i="99"/>
  <c r="S190" i="99" s="1"/>
  <c r="R191" i="99"/>
  <c r="S191" i="99" s="1"/>
  <c r="R192" i="99"/>
  <c r="S192" i="99" s="1"/>
  <c r="R193" i="99"/>
  <c r="R194" i="99"/>
  <c r="R195" i="99"/>
  <c r="S195" i="99" s="1"/>
  <c r="R196" i="99"/>
  <c r="S196" i="99" s="1"/>
  <c r="R197" i="99"/>
  <c r="S197" i="99" s="1"/>
  <c r="R198" i="99"/>
  <c r="S198" i="99" s="1"/>
  <c r="R199" i="99"/>
  <c r="S199" i="99" s="1"/>
  <c r="R200" i="99"/>
  <c r="S200" i="99" s="1"/>
  <c r="R201" i="99"/>
  <c r="R202" i="99"/>
  <c r="R203" i="99"/>
  <c r="S203" i="99" s="1"/>
  <c r="R204" i="99"/>
  <c r="S204" i="99" s="1"/>
  <c r="R205" i="99"/>
  <c r="S205" i="99" s="1"/>
  <c r="R206" i="99"/>
  <c r="S206" i="99" s="1"/>
  <c r="R207" i="99"/>
  <c r="S207" i="99" s="1"/>
  <c r="R208" i="99"/>
  <c r="S208" i="99" s="1"/>
  <c r="R209" i="99"/>
  <c r="R210" i="99"/>
  <c r="R211" i="99"/>
  <c r="S211" i="99" s="1"/>
  <c r="R212" i="99"/>
  <c r="S212" i="99" s="1"/>
  <c r="R213" i="99"/>
  <c r="S213" i="99" s="1"/>
  <c r="R214" i="99"/>
  <c r="S214" i="99" s="1"/>
  <c r="R215" i="99"/>
  <c r="S215" i="99" s="1"/>
  <c r="R216" i="99"/>
  <c r="S216" i="99" s="1"/>
  <c r="R217" i="99"/>
  <c r="R218" i="99"/>
  <c r="R219" i="99"/>
  <c r="S219" i="99" s="1"/>
  <c r="R220" i="99"/>
  <c r="S220" i="99" s="1"/>
  <c r="R221" i="99"/>
  <c r="S221" i="99" s="1"/>
  <c r="R222" i="99"/>
  <c r="S222" i="99" s="1"/>
  <c r="R223" i="99"/>
  <c r="S223" i="99" s="1"/>
  <c r="R224" i="99"/>
  <c r="S224" i="99" s="1"/>
  <c r="R225" i="99"/>
  <c r="R226" i="99"/>
  <c r="R227" i="99"/>
  <c r="S227" i="99" s="1"/>
  <c r="R228" i="99"/>
  <c r="S228" i="99" s="1"/>
  <c r="R229" i="99"/>
  <c r="S229" i="99" s="1"/>
  <c r="R230" i="99"/>
  <c r="S230" i="99" s="1"/>
  <c r="R231" i="99"/>
  <c r="S231" i="99" s="1"/>
  <c r="R232" i="99"/>
  <c r="S232" i="99" s="1"/>
  <c r="R233" i="99"/>
  <c r="R234" i="99"/>
  <c r="R235" i="99"/>
  <c r="S235" i="99" s="1"/>
  <c r="R236" i="99"/>
  <c r="S236" i="99" s="1"/>
  <c r="R237" i="99"/>
  <c r="S237" i="99" s="1"/>
  <c r="R238" i="99"/>
  <c r="S238" i="99" s="1"/>
  <c r="R239" i="99"/>
  <c r="S239" i="99" s="1"/>
  <c r="R240" i="99"/>
  <c r="S240" i="99" s="1"/>
  <c r="R241" i="99"/>
  <c r="R242" i="99"/>
  <c r="R243" i="99"/>
  <c r="S243" i="99" s="1"/>
  <c r="R244" i="99"/>
  <c r="S244" i="99" s="1"/>
  <c r="R245" i="99"/>
  <c r="S245" i="99" s="1"/>
  <c r="R246" i="99"/>
  <c r="S246" i="99" s="1"/>
  <c r="R247" i="99"/>
  <c r="S247" i="99" s="1"/>
  <c r="R248" i="99"/>
  <c r="S248" i="99" s="1"/>
  <c r="R249" i="99"/>
  <c r="R250" i="99"/>
  <c r="R251" i="99"/>
  <c r="S251" i="99" s="1"/>
  <c r="R252" i="99"/>
  <c r="S252" i="99" s="1"/>
  <c r="R253" i="99"/>
  <c r="S253" i="99" s="1"/>
  <c r="R254" i="99"/>
  <c r="S254" i="99" s="1"/>
  <c r="R255" i="99"/>
  <c r="S255" i="99" s="1"/>
  <c r="R256" i="99"/>
  <c r="S256" i="99" s="1"/>
  <c r="R257" i="99"/>
  <c r="R258" i="99"/>
  <c r="R259" i="99"/>
  <c r="S259" i="99" s="1"/>
  <c r="R260" i="99"/>
  <c r="S260" i="99" s="1"/>
  <c r="R261" i="99"/>
  <c r="S261" i="99" s="1"/>
  <c r="R262" i="99"/>
  <c r="S262" i="99" s="1"/>
  <c r="R263" i="99"/>
  <c r="S263" i="99" s="1"/>
  <c r="R264" i="99"/>
  <c r="S264" i="99" s="1"/>
  <c r="R265" i="99"/>
  <c r="R266" i="99"/>
  <c r="R267" i="99"/>
  <c r="S267" i="99" s="1"/>
  <c r="R268" i="99"/>
  <c r="S268" i="99" s="1"/>
  <c r="R269" i="99"/>
  <c r="S269" i="99" s="1"/>
  <c r="R270" i="99"/>
  <c r="S270" i="99" s="1"/>
  <c r="R271" i="99"/>
  <c r="S271" i="99" s="1"/>
  <c r="R272" i="99"/>
  <c r="S272" i="99" s="1"/>
  <c r="R273" i="99"/>
  <c r="R274" i="99"/>
  <c r="R275" i="99"/>
  <c r="S275" i="99" s="1"/>
  <c r="R276" i="99"/>
  <c r="S276" i="99" s="1"/>
  <c r="R277" i="99"/>
  <c r="S277" i="99" s="1"/>
  <c r="R278" i="99"/>
  <c r="S278" i="99" s="1"/>
  <c r="R279" i="99"/>
  <c r="S279" i="99" s="1"/>
  <c r="R280" i="99"/>
  <c r="S280" i="99" s="1"/>
  <c r="R281" i="99"/>
  <c r="R282" i="99"/>
  <c r="R283" i="99"/>
  <c r="S283" i="99" s="1"/>
  <c r="R284" i="99"/>
  <c r="S284" i="99" s="1"/>
  <c r="R285" i="99"/>
  <c r="S285" i="99" s="1"/>
  <c r="R286" i="99"/>
  <c r="S286" i="99" s="1"/>
  <c r="R287" i="99"/>
  <c r="S287" i="99" s="1"/>
  <c r="R288" i="99"/>
  <c r="S288" i="99" s="1"/>
  <c r="R289" i="99"/>
  <c r="R290" i="99"/>
  <c r="R291" i="99"/>
  <c r="S291" i="99" s="1"/>
  <c r="R292" i="99"/>
  <c r="S292" i="99" s="1"/>
  <c r="R293" i="99"/>
  <c r="S293" i="99" s="1"/>
  <c r="R294" i="99"/>
  <c r="S294" i="99" s="1"/>
  <c r="R295" i="99"/>
  <c r="S295" i="99" s="1"/>
  <c r="R296" i="99"/>
  <c r="S296" i="99" s="1"/>
  <c r="R297" i="99"/>
  <c r="S297" i="99" s="1"/>
  <c r="R298" i="99"/>
  <c r="S298" i="99" s="1"/>
  <c r="R299" i="99"/>
  <c r="R300" i="99"/>
  <c r="R301" i="99"/>
  <c r="S301" i="99" s="1"/>
  <c r="R302" i="99"/>
  <c r="S302" i="99" s="1"/>
  <c r="R303" i="99"/>
  <c r="S303" i="99" s="1"/>
  <c r="R304" i="99"/>
  <c r="S304" i="99" s="1"/>
  <c r="R305" i="99"/>
  <c r="S305" i="99" s="1"/>
  <c r="R306" i="99"/>
  <c r="S306" i="99" s="1"/>
  <c r="R307" i="99"/>
  <c r="R308" i="99"/>
  <c r="R309" i="99"/>
  <c r="S309" i="99" s="1"/>
  <c r="R310" i="99"/>
  <c r="S310" i="99" s="1"/>
  <c r="R311" i="99"/>
  <c r="S311" i="99" s="1"/>
  <c r="R312" i="99"/>
  <c r="S312" i="99" s="1"/>
  <c r="R313" i="99"/>
  <c r="S313" i="99" s="1"/>
  <c r="R314" i="99"/>
  <c r="S314" i="99" s="1"/>
  <c r="R315" i="99"/>
  <c r="R316" i="99"/>
  <c r="R317" i="99"/>
  <c r="S317" i="99" s="1"/>
  <c r="R318" i="99"/>
  <c r="S318" i="99" s="1"/>
  <c r="R319" i="99"/>
  <c r="S319" i="99" s="1"/>
  <c r="R320" i="99"/>
  <c r="S320" i="99" s="1"/>
  <c r="W19" i="100"/>
  <c r="W20" i="100"/>
  <c r="W23" i="100"/>
  <c r="W24" i="100"/>
  <c r="W27" i="100"/>
  <c r="W28" i="100"/>
  <c r="W31" i="100"/>
  <c r="W32" i="100"/>
  <c r="W35" i="100"/>
  <c r="W36" i="100"/>
  <c r="W39" i="100"/>
  <c r="W40" i="100"/>
  <c r="W43" i="100"/>
  <c r="W44" i="100"/>
  <c r="V17" i="100"/>
  <c r="W17" i="100" s="1"/>
  <c r="V18" i="100"/>
  <c r="W18" i="100" s="1"/>
  <c r="V19" i="100"/>
  <c r="V20" i="100"/>
  <c r="V21" i="100"/>
  <c r="W21" i="100" s="1"/>
  <c r="V22" i="100"/>
  <c r="W22" i="100" s="1"/>
  <c r="V23" i="100"/>
  <c r="V24" i="100"/>
  <c r="V25" i="100"/>
  <c r="W25" i="100" s="1"/>
  <c r="V26" i="100"/>
  <c r="W26" i="100" s="1"/>
  <c r="V27" i="100"/>
  <c r="V28" i="100"/>
  <c r="V29" i="100"/>
  <c r="W29" i="100" s="1"/>
  <c r="V30" i="100"/>
  <c r="W30" i="100" s="1"/>
  <c r="V31" i="100"/>
  <c r="V32" i="100"/>
  <c r="V33" i="100"/>
  <c r="W33" i="100" s="1"/>
  <c r="V34" i="100"/>
  <c r="W34" i="100" s="1"/>
  <c r="V35" i="100"/>
  <c r="V36" i="100"/>
  <c r="V37" i="100"/>
  <c r="W37" i="100" s="1"/>
  <c r="V38" i="100"/>
  <c r="W38" i="100" s="1"/>
  <c r="V39" i="100"/>
  <c r="V40" i="100"/>
  <c r="V41" i="100"/>
  <c r="W41" i="100" s="1"/>
  <c r="V42" i="100"/>
  <c r="W42" i="100" s="1"/>
  <c r="V43" i="100"/>
  <c r="V44" i="100"/>
  <c r="V45" i="100"/>
  <c r="W45" i="100" s="1"/>
  <c r="V46" i="100"/>
  <c r="W46" i="100" s="1"/>
  <c r="S19" i="100"/>
  <c r="S20" i="100"/>
  <c r="L4" i="100" s="1"/>
  <c r="S23" i="100"/>
  <c r="S24" i="100"/>
  <c r="S27" i="100"/>
  <c r="S28" i="100"/>
  <c r="S31" i="100"/>
  <c r="S32" i="100"/>
  <c r="S35" i="100"/>
  <c r="S36" i="100"/>
  <c r="S39" i="100"/>
  <c r="S40" i="100"/>
  <c r="S43" i="100"/>
  <c r="S44" i="100"/>
  <c r="R17" i="100"/>
  <c r="S17" i="100" s="1"/>
  <c r="R18" i="100"/>
  <c r="S18" i="100" s="1"/>
  <c r="R19" i="100"/>
  <c r="R20" i="100"/>
  <c r="R21" i="100"/>
  <c r="S21" i="100" s="1"/>
  <c r="R22" i="100"/>
  <c r="S22" i="100" s="1"/>
  <c r="R23" i="100"/>
  <c r="R24" i="100"/>
  <c r="R25" i="100"/>
  <c r="S25" i="100" s="1"/>
  <c r="R26" i="100"/>
  <c r="S26" i="100" s="1"/>
  <c r="R27" i="100"/>
  <c r="R28" i="100"/>
  <c r="R29" i="100"/>
  <c r="S29" i="100" s="1"/>
  <c r="R30" i="100"/>
  <c r="S30" i="100" s="1"/>
  <c r="R31" i="100"/>
  <c r="R32" i="100"/>
  <c r="R33" i="100"/>
  <c r="S33" i="100" s="1"/>
  <c r="R34" i="100"/>
  <c r="S34" i="100" s="1"/>
  <c r="R35" i="100"/>
  <c r="R36" i="100"/>
  <c r="R37" i="100"/>
  <c r="S37" i="100" s="1"/>
  <c r="R38" i="100"/>
  <c r="S38" i="100" s="1"/>
  <c r="R39" i="100"/>
  <c r="R40" i="100"/>
  <c r="R41" i="100"/>
  <c r="S41" i="100" s="1"/>
  <c r="R42" i="100"/>
  <c r="S42" i="100" s="1"/>
  <c r="R43" i="100"/>
  <c r="R44" i="100"/>
  <c r="R45" i="100"/>
  <c r="S45" i="100" s="1"/>
  <c r="R46" i="100"/>
  <c r="S46" i="100" s="1"/>
  <c r="W19" i="101"/>
  <c r="W20" i="101"/>
  <c r="W24" i="101"/>
  <c r="W27" i="101"/>
  <c r="W28" i="101"/>
  <c r="W32" i="101"/>
  <c r="W35" i="101"/>
  <c r="W36" i="101"/>
  <c r="W40" i="101"/>
  <c r="W43" i="101"/>
  <c r="W44" i="101"/>
  <c r="W48" i="101"/>
  <c r="W51" i="101"/>
  <c r="W52" i="101"/>
  <c r="W56" i="101"/>
  <c r="W59" i="101"/>
  <c r="W60" i="101"/>
  <c r="W64" i="101"/>
  <c r="V17" i="101"/>
  <c r="W17" i="101" s="1"/>
  <c r="V18" i="101"/>
  <c r="W18" i="101" s="1"/>
  <c r="V19" i="101"/>
  <c r="V20" i="101"/>
  <c r="V21" i="101"/>
  <c r="W21" i="101" s="1"/>
  <c r="V22" i="101"/>
  <c r="W22" i="101" s="1"/>
  <c r="V23" i="101"/>
  <c r="W23" i="101" s="1"/>
  <c r="V24" i="101"/>
  <c r="V25" i="101"/>
  <c r="W25" i="101" s="1"/>
  <c r="V26" i="101"/>
  <c r="W26" i="101" s="1"/>
  <c r="V27" i="101"/>
  <c r="V28" i="101"/>
  <c r="V29" i="101"/>
  <c r="W29" i="101" s="1"/>
  <c r="V30" i="101"/>
  <c r="W30" i="101" s="1"/>
  <c r="V31" i="101"/>
  <c r="W31" i="101" s="1"/>
  <c r="V32" i="101"/>
  <c r="V33" i="101"/>
  <c r="W33" i="101" s="1"/>
  <c r="V34" i="101"/>
  <c r="W34" i="101" s="1"/>
  <c r="V35" i="101"/>
  <c r="V36" i="101"/>
  <c r="V37" i="101"/>
  <c r="W37" i="101" s="1"/>
  <c r="V38" i="101"/>
  <c r="W38" i="101" s="1"/>
  <c r="V39" i="101"/>
  <c r="W39" i="101" s="1"/>
  <c r="V40" i="101"/>
  <c r="V41" i="101"/>
  <c r="W41" i="101" s="1"/>
  <c r="V42" i="101"/>
  <c r="W42" i="101" s="1"/>
  <c r="V43" i="101"/>
  <c r="V44" i="101"/>
  <c r="V45" i="101"/>
  <c r="W45" i="101" s="1"/>
  <c r="V46" i="101"/>
  <c r="W46" i="101" s="1"/>
  <c r="V47" i="101"/>
  <c r="W47" i="101" s="1"/>
  <c r="V48" i="101"/>
  <c r="V49" i="101"/>
  <c r="W49" i="101" s="1"/>
  <c r="V50" i="101"/>
  <c r="W50" i="101" s="1"/>
  <c r="V51" i="101"/>
  <c r="V52" i="101"/>
  <c r="V53" i="101"/>
  <c r="W53" i="101" s="1"/>
  <c r="V54" i="101"/>
  <c r="W54" i="101" s="1"/>
  <c r="V55" i="101"/>
  <c r="W55" i="101" s="1"/>
  <c r="V56" i="101"/>
  <c r="V57" i="101"/>
  <c r="W57" i="101" s="1"/>
  <c r="V58" i="101"/>
  <c r="W58" i="101" s="1"/>
  <c r="V59" i="101"/>
  <c r="V60" i="101"/>
  <c r="V61" i="101"/>
  <c r="W61" i="101" s="1"/>
  <c r="V62" i="101"/>
  <c r="W62" i="101" s="1"/>
  <c r="V63" i="101"/>
  <c r="W63" i="101" s="1"/>
  <c r="V64" i="101"/>
  <c r="V65" i="101"/>
  <c r="W65" i="101" s="1"/>
  <c r="S17" i="101"/>
  <c r="S18" i="101"/>
  <c r="S22" i="101"/>
  <c r="S25" i="101"/>
  <c r="S26" i="101"/>
  <c r="S30" i="101"/>
  <c r="S33" i="101"/>
  <c r="S34" i="101"/>
  <c r="S38" i="101"/>
  <c r="S41" i="101"/>
  <c r="S42" i="101"/>
  <c r="S46" i="101"/>
  <c r="S49" i="101"/>
  <c r="S50" i="101"/>
  <c r="S54" i="101"/>
  <c r="S57" i="101"/>
  <c r="S58" i="101"/>
  <c r="S62" i="101"/>
  <c r="S65" i="101"/>
  <c r="R17" i="101"/>
  <c r="R18" i="101"/>
  <c r="R19" i="101"/>
  <c r="S19" i="101" s="1"/>
  <c r="R20" i="101"/>
  <c r="S20" i="101" s="1"/>
  <c r="R21" i="101"/>
  <c r="S21" i="101" s="1"/>
  <c r="R22" i="101"/>
  <c r="R23" i="101"/>
  <c r="S23" i="101" s="1"/>
  <c r="R24" i="101"/>
  <c r="S24" i="101" s="1"/>
  <c r="R25" i="101"/>
  <c r="R26" i="101"/>
  <c r="R27" i="101"/>
  <c r="S27" i="101" s="1"/>
  <c r="R28" i="101"/>
  <c r="S28" i="101" s="1"/>
  <c r="R29" i="101"/>
  <c r="S29" i="101" s="1"/>
  <c r="R30" i="101"/>
  <c r="R31" i="101"/>
  <c r="S31" i="101" s="1"/>
  <c r="R32" i="101"/>
  <c r="S32" i="101" s="1"/>
  <c r="R33" i="101"/>
  <c r="R34" i="101"/>
  <c r="R35" i="101"/>
  <c r="S35" i="101" s="1"/>
  <c r="R36" i="101"/>
  <c r="S36" i="101" s="1"/>
  <c r="R37" i="101"/>
  <c r="S37" i="101" s="1"/>
  <c r="R38" i="101"/>
  <c r="R39" i="101"/>
  <c r="S39" i="101" s="1"/>
  <c r="R40" i="101"/>
  <c r="S40" i="101" s="1"/>
  <c r="R41" i="101"/>
  <c r="R42" i="101"/>
  <c r="R43" i="101"/>
  <c r="S43" i="101" s="1"/>
  <c r="R44" i="101"/>
  <c r="S44" i="101" s="1"/>
  <c r="R45" i="101"/>
  <c r="S45" i="101" s="1"/>
  <c r="R46" i="101"/>
  <c r="R47" i="101"/>
  <c r="S47" i="101" s="1"/>
  <c r="R48" i="101"/>
  <c r="S48" i="101" s="1"/>
  <c r="R49" i="101"/>
  <c r="R50" i="101"/>
  <c r="R51" i="101"/>
  <c r="S51" i="101" s="1"/>
  <c r="R52" i="101"/>
  <c r="S52" i="101" s="1"/>
  <c r="R53" i="101"/>
  <c r="S53" i="101" s="1"/>
  <c r="R54" i="101"/>
  <c r="R55" i="101"/>
  <c r="S55" i="101" s="1"/>
  <c r="R56" i="101"/>
  <c r="S56" i="101" s="1"/>
  <c r="R57" i="101"/>
  <c r="R58" i="101"/>
  <c r="R59" i="101"/>
  <c r="S59" i="101" s="1"/>
  <c r="R60" i="101"/>
  <c r="S60" i="101" s="1"/>
  <c r="R61" i="101"/>
  <c r="S61" i="101" s="1"/>
  <c r="R62" i="101"/>
  <c r="R63" i="101"/>
  <c r="S63" i="101" s="1"/>
  <c r="R64" i="101"/>
  <c r="S64" i="101" s="1"/>
  <c r="R65" i="101"/>
  <c r="W20" i="102"/>
  <c r="W24" i="102"/>
  <c r="W28" i="102"/>
  <c r="W32" i="102"/>
  <c r="W36" i="102"/>
  <c r="W40" i="102"/>
  <c r="W44" i="102"/>
  <c r="W48" i="102"/>
  <c r="W52" i="102"/>
  <c r="W56" i="102"/>
  <c r="W60" i="102"/>
  <c r="W64" i="102"/>
  <c r="W68" i="102"/>
  <c r="W72" i="102"/>
  <c r="W76" i="102"/>
  <c r="W80" i="102"/>
  <c r="W84" i="102"/>
  <c r="W88" i="102"/>
  <c r="W92" i="102"/>
  <c r="W96" i="102"/>
  <c r="W100" i="102"/>
  <c r="W104" i="102"/>
  <c r="W108" i="102"/>
  <c r="W112" i="102"/>
  <c r="W116" i="102"/>
  <c r="W120" i="102"/>
  <c r="W124" i="102"/>
  <c r="W128" i="102"/>
  <c r="W132" i="102"/>
  <c r="W136" i="102"/>
  <c r="V17" i="102"/>
  <c r="W17" i="102" s="1"/>
  <c r="V18" i="102"/>
  <c r="W18" i="102" s="1"/>
  <c r="V19" i="102"/>
  <c r="W19" i="102" s="1"/>
  <c r="V20" i="102"/>
  <c r="V21" i="102"/>
  <c r="W21" i="102" s="1"/>
  <c r="V22" i="102"/>
  <c r="W22" i="102" s="1"/>
  <c r="V23" i="102"/>
  <c r="W23" i="102" s="1"/>
  <c r="V24" i="102"/>
  <c r="V25" i="102"/>
  <c r="W25" i="102" s="1"/>
  <c r="V26" i="102"/>
  <c r="W26" i="102" s="1"/>
  <c r="V27" i="102"/>
  <c r="W27" i="102" s="1"/>
  <c r="V28" i="102"/>
  <c r="V29" i="102"/>
  <c r="W29" i="102" s="1"/>
  <c r="V30" i="102"/>
  <c r="W30" i="102" s="1"/>
  <c r="V31" i="102"/>
  <c r="W31" i="102" s="1"/>
  <c r="V32" i="102"/>
  <c r="V33" i="102"/>
  <c r="W33" i="102" s="1"/>
  <c r="V34" i="102"/>
  <c r="W34" i="102" s="1"/>
  <c r="V35" i="102"/>
  <c r="W35" i="102" s="1"/>
  <c r="V36" i="102"/>
  <c r="V37" i="102"/>
  <c r="W37" i="102" s="1"/>
  <c r="V38" i="102"/>
  <c r="W38" i="102" s="1"/>
  <c r="V39" i="102"/>
  <c r="W39" i="102" s="1"/>
  <c r="V40" i="102"/>
  <c r="V41" i="102"/>
  <c r="W41" i="102" s="1"/>
  <c r="V42" i="102"/>
  <c r="W42" i="102" s="1"/>
  <c r="V43" i="102"/>
  <c r="W43" i="102" s="1"/>
  <c r="V44" i="102"/>
  <c r="V45" i="102"/>
  <c r="W45" i="102" s="1"/>
  <c r="V46" i="102"/>
  <c r="W46" i="102" s="1"/>
  <c r="V47" i="102"/>
  <c r="W47" i="102" s="1"/>
  <c r="V48" i="102"/>
  <c r="V49" i="102"/>
  <c r="W49" i="102" s="1"/>
  <c r="V50" i="102"/>
  <c r="W50" i="102" s="1"/>
  <c r="V51" i="102"/>
  <c r="W51" i="102" s="1"/>
  <c r="V52" i="102"/>
  <c r="V53" i="102"/>
  <c r="W53" i="102" s="1"/>
  <c r="V54" i="102"/>
  <c r="W54" i="102" s="1"/>
  <c r="V55" i="102"/>
  <c r="W55" i="102" s="1"/>
  <c r="V56" i="102"/>
  <c r="V57" i="102"/>
  <c r="W57" i="102" s="1"/>
  <c r="V58" i="102"/>
  <c r="W58" i="102" s="1"/>
  <c r="V59" i="102"/>
  <c r="W59" i="102" s="1"/>
  <c r="V60" i="102"/>
  <c r="V61" i="102"/>
  <c r="W61" i="102" s="1"/>
  <c r="V62" i="102"/>
  <c r="W62" i="102" s="1"/>
  <c r="V63" i="102"/>
  <c r="W63" i="102" s="1"/>
  <c r="V64" i="102"/>
  <c r="V65" i="102"/>
  <c r="W65" i="102" s="1"/>
  <c r="V66" i="102"/>
  <c r="W66" i="102" s="1"/>
  <c r="V67" i="102"/>
  <c r="W67" i="102" s="1"/>
  <c r="V68" i="102"/>
  <c r="V69" i="102"/>
  <c r="W69" i="102" s="1"/>
  <c r="V70" i="102"/>
  <c r="W70" i="102" s="1"/>
  <c r="V71" i="102"/>
  <c r="W71" i="102" s="1"/>
  <c r="V72" i="102"/>
  <c r="V73" i="102"/>
  <c r="W73" i="102" s="1"/>
  <c r="V74" i="102"/>
  <c r="W74" i="102" s="1"/>
  <c r="V75" i="102"/>
  <c r="W75" i="102" s="1"/>
  <c r="V76" i="102"/>
  <c r="V77" i="102"/>
  <c r="W77" i="102" s="1"/>
  <c r="V78" i="102"/>
  <c r="W78" i="102" s="1"/>
  <c r="V79" i="102"/>
  <c r="W79" i="102" s="1"/>
  <c r="V80" i="102"/>
  <c r="V81" i="102"/>
  <c r="W81" i="102" s="1"/>
  <c r="V82" i="102"/>
  <c r="W82" i="102" s="1"/>
  <c r="V83" i="102"/>
  <c r="W83" i="102" s="1"/>
  <c r="V84" i="102"/>
  <c r="V85" i="102"/>
  <c r="W85" i="102" s="1"/>
  <c r="V86" i="102"/>
  <c r="W86" i="102" s="1"/>
  <c r="V87" i="102"/>
  <c r="W87" i="102" s="1"/>
  <c r="V88" i="102"/>
  <c r="V89" i="102"/>
  <c r="W89" i="102" s="1"/>
  <c r="V90" i="102"/>
  <c r="W90" i="102" s="1"/>
  <c r="V91" i="102"/>
  <c r="W91" i="102" s="1"/>
  <c r="V92" i="102"/>
  <c r="V93" i="102"/>
  <c r="W93" i="102" s="1"/>
  <c r="V94" i="102"/>
  <c r="W94" i="102" s="1"/>
  <c r="V95" i="102"/>
  <c r="W95" i="102" s="1"/>
  <c r="V96" i="102"/>
  <c r="V97" i="102"/>
  <c r="W97" i="102" s="1"/>
  <c r="V98" i="102"/>
  <c r="W98" i="102" s="1"/>
  <c r="V99" i="102"/>
  <c r="W99" i="102" s="1"/>
  <c r="V100" i="102"/>
  <c r="V101" i="102"/>
  <c r="W101" i="102" s="1"/>
  <c r="V102" i="102"/>
  <c r="W102" i="102" s="1"/>
  <c r="V103" i="102"/>
  <c r="W103" i="102" s="1"/>
  <c r="V104" i="102"/>
  <c r="V105" i="102"/>
  <c r="W105" i="102" s="1"/>
  <c r="V106" i="102"/>
  <c r="W106" i="102" s="1"/>
  <c r="V107" i="102"/>
  <c r="W107" i="102" s="1"/>
  <c r="V108" i="102"/>
  <c r="V109" i="102"/>
  <c r="W109" i="102" s="1"/>
  <c r="V110" i="102"/>
  <c r="W110" i="102" s="1"/>
  <c r="V111" i="102"/>
  <c r="W111" i="102" s="1"/>
  <c r="V112" i="102"/>
  <c r="V113" i="102"/>
  <c r="W113" i="102" s="1"/>
  <c r="V114" i="102"/>
  <c r="W114" i="102" s="1"/>
  <c r="V115" i="102"/>
  <c r="W115" i="102" s="1"/>
  <c r="V116" i="102"/>
  <c r="V117" i="102"/>
  <c r="W117" i="102" s="1"/>
  <c r="V118" i="102"/>
  <c r="W118" i="102" s="1"/>
  <c r="V119" i="102"/>
  <c r="W119" i="102" s="1"/>
  <c r="V120" i="102"/>
  <c r="V121" i="102"/>
  <c r="W121" i="102" s="1"/>
  <c r="V122" i="102"/>
  <c r="W122" i="102" s="1"/>
  <c r="V123" i="102"/>
  <c r="W123" i="102" s="1"/>
  <c r="V124" i="102"/>
  <c r="V125" i="102"/>
  <c r="W125" i="102" s="1"/>
  <c r="V126" i="102"/>
  <c r="W126" i="102" s="1"/>
  <c r="V127" i="102"/>
  <c r="W127" i="102" s="1"/>
  <c r="V128" i="102"/>
  <c r="V129" i="102"/>
  <c r="W129" i="102" s="1"/>
  <c r="V130" i="102"/>
  <c r="W130" i="102" s="1"/>
  <c r="V131" i="102"/>
  <c r="W131" i="102" s="1"/>
  <c r="V132" i="102"/>
  <c r="V133" i="102"/>
  <c r="W133" i="102" s="1"/>
  <c r="V134" i="102"/>
  <c r="W134" i="102" s="1"/>
  <c r="V135" i="102"/>
  <c r="W135" i="102" s="1"/>
  <c r="V136" i="102"/>
  <c r="V137" i="102"/>
  <c r="W137" i="102" s="1"/>
  <c r="S18" i="102"/>
  <c r="S26" i="102"/>
  <c r="S34" i="102"/>
  <c r="S42" i="102"/>
  <c r="S50" i="102"/>
  <c r="S55" i="102"/>
  <c r="S62" i="102"/>
  <c r="S66" i="102"/>
  <c r="S67" i="102"/>
  <c r="S71" i="102"/>
  <c r="S78" i="102"/>
  <c r="S82" i="102"/>
  <c r="S83" i="102"/>
  <c r="S87" i="102"/>
  <c r="S94" i="102"/>
  <c r="S98" i="102"/>
  <c r="S102" i="102"/>
  <c r="S106" i="102"/>
  <c r="S110" i="102"/>
  <c r="S114" i="102"/>
  <c r="S118" i="102"/>
  <c r="S122" i="102"/>
  <c r="S126" i="102"/>
  <c r="S130" i="102"/>
  <c r="S134" i="102"/>
  <c r="R17" i="102"/>
  <c r="R18" i="102"/>
  <c r="R19" i="102"/>
  <c r="S19" i="102" s="1"/>
  <c r="R20" i="102"/>
  <c r="S20" i="102" s="1"/>
  <c r="R21" i="102"/>
  <c r="S21" i="102" s="1"/>
  <c r="R22" i="102"/>
  <c r="S22" i="102" s="1"/>
  <c r="R23" i="102"/>
  <c r="S23" i="102" s="1"/>
  <c r="R24" i="102"/>
  <c r="S24" i="102" s="1"/>
  <c r="R25" i="102"/>
  <c r="S25" i="102" s="1"/>
  <c r="R26" i="102"/>
  <c r="R27" i="102"/>
  <c r="S27" i="102" s="1"/>
  <c r="R28" i="102"/>
  <c r="S28" i="102" s="1"/>
  <c r="R29" i="102"/>
  <c r="S29" i="102" s="1"/>
  <c r="R30" i="102"/>
  <c r="S30" i="102" s="1"/>
  <c r="R31" i="102"/>
  <c r="S31" i="102" s="1"/>
  <c r="R32" i="102"/>
  <c r="S32" i="102" s="1"/>
  <c r="R33" i="102"/>
  <c r="S33" i="102" s="1"/>
  <c r="R34" i="102"/>
  <c r="R35" i="102"/>
  <c r="S35" i="102" s="1"/>
  <c r="R36" i="102"/>
  <c r="S36" i="102" s="1"/>
  <c r="R37" i="102"/>
  <c r="S37" i="102" s="1"/>
  <c r="R38" i="102"/>
  <c r="S38" i="102" s="1"/>
  <c r="R39" i="102"/>
  <c r="S39" i="102" s="1"/>
  <c r="R40" i="102"/>
  <c r="S40" i="102" s="1"/>
  <c r="R41" i="102"/>
  <c r="S41" i="102" s="1"/>
  <c r="R42" i="102"/>
  <c r="R43" i="102"/>
  <c r="S43" i="102" s="1"/>
  <c r="R44" i="102"/>
  <c r="S44" i="102" s="1"/>
  <c r="R45" i="102"/>
  <c r="S45" i="102" s="1"/>
  <c r="R46" i="102"/>
  <c r="S46" i="102" s="1"/>
  <c r="R47" i="102"/>
  <c r="S47" i="102" s="1"/>
  <c r="R48" i="102"/>
  <c r="S48" i="102" s="1"/>
  <c r="R49" i="102"/>
  <c r="S49" i="102" s="1"/>
  <c r="R50" i="102"/>
  <c r="R51" i="102"/>
  <c r="S51" i="102" s="1"/>
  <c r="R52" i="102"/>
  <c r="S52" i="102" s="1"/>
  <c r="R53" i="102"/>
  <c r="S53" i="102" s="1"/>
  <c r="R54" i="102"/>
  <c r="S54" i="102" s="1"/>
  <c r="R55" i="102"/>
  <c r="R56" i="102"/>
  <c r="S56" i="102" s="1"/>
  <c r="R57" i="102"/>
  <c r="S57" i="102" s="1"/>
  <c r="R58" i="102"/>
  <c r="S58" i="102" s="1"/>
  <c r="R59" i="102"/>
  <c r="S59" i="102" s="1"/>
  <c r="R60" i="102"/>
  <c r="S60" i="102" s="1"/>
  <c r="R61" i="102"/>
  <c r="S61" i="102" s="1"/>
  <c r="R62" i="102"/>
  <c r="R63" i="102"/>
  <c r="S63" i="102" s="1"/>
  <c r="R64" i="102"/>
  <c r="S64" i="102" s="1"/>
  <c r="R65" i="102"/>
  <c r="S65" i="102" s="1"/>
  <c r="R66" i="102"/>
  <c r="R67" i="102"/>
  <c r="R68" i="102"/>
  <c r="S68" i="102" s="1"/>
  <c r="R69" i="102"/>
  <c r="S69" i="102" s="1"/>
  <c r="R70" i="102"/>
  <c r="S70" i="102" s="1"/>
  <c r="R71" i="102"/>
  <c r="R72" i="102"/>
  <c r="S72" i="102" s="1"/>
  <c r="R73" i="102"/>
  <c r="S73" i="102" s="1"/>
  <c r="R74" i="102"/>
  <c r="S74" i="102" s="1"/>
  <c r="R75" i="102"/>
  <c r="S75" i="102" s="1"/>
  <c r="R76" i="102"/>
  <c r="S76" i="102" s="1"/>
  <c r="R77" i="102"/>
  <c r="S77" i="102" s="1"/>
  <c r="R78" i="102"/>
  <c r="R79" i="102"/>
  <c r="S79" i="102" s="1"/>
  <c r="R80" i="102"/>
  <c r="S80" i="102" s="1"/>
  <c r="R81" i="102"/>
  <c r="S81" i="102" s="1"/>
  <c r="R82" i="102"/>
  <c r="R83" i="102"/>
  <c r="R84" i="102"/>
  <c r="S84" i="102" s="1"/>
  <c r="R85" i="102"/>
  <c r="S85" i="102" s="1"/>
  <c r="R86" i="102"/>
  <c r="S86" i="102" s="1"/>
  <c r="R87" i="102"/>
  <c r="R88" i="102"/>
  <c r="S88" i="102" s="1"/>
  <c r="R89" i="102"/>
  <c r="S89" i="102" s="1"/>
  <c r="R90" i="102"/>
  <c r="S90" i="102" s="1"/>
  <c r="R91" i="102"/>
  <c r="S91" i="102" s="1"/>
  <c r="R92" i="102"/>
  <c r="S92" i="102" s="1"/>
  <c r="R93" i="102"/>
  <c r="S93" i="102" s="1"/>
  <c r="R94" i="102"/>
  <c r="R95" i="102"/>
  <c r="S95" i="102" s="1"/>
  <c r="R96" i="102"/>
  <c r="S96" i="102" s="1"/>
  <c r="R97" i="102"/>
  <c r="S97" i="102" s="1"/>
  <c r="R98" i="102"/>
  <c r="R99" i="102"/>
  <c r="S99" i="102" s="1"/>
  <c r="R100" i="102"/>
  <c r="S100" i="102" s="1"/>
  <c r="R101" i="102"/>
  <c r="S101" i="102" s="1"/>
  <c r="R102" i="102"/>
  <c r="R103" i="102"/>
  <c r="S103" i="102" s="1"/>
  <c r="R104" i="102"/>
  <c r="S104" i="102" s="1"/>
  <c r="R105" i="102"/>
  <c r="S105" i="102" s="1"/>
  <c r="R106" i="102"/>
  <c r="R107" i="102"/>
  <c r="S107" i="102" s="1"/>
  <c r="R108" i="102"/>
  <c r="S108" i="102" s="1"/>
  <c r="R109" i="102"/>
  <c r="S109" i="102" s="1"/>
  <c r="R110" i="102"/>
  <c r="R111" i="102"/>
  <c r="S111" i="102" s="1"/>
  <c r="R112" i="102"/>
  <c r="S112" i="102" s="1"/>
  <c r="R113" i="102"/>
  <c r="S113" i="102" s="1"/>
  <c r="R114" i="102"/>
  <c r="R115" i="102"/>
  <c r="S115" i="102" s="1"/>
  <c r="R116" i="102"/>
  <c r="S116" i="102" s="1"/>
  <c r="R117" i="102"/>
  <c r="S117" i="102" s="1"/>
  <c r="R118" i="102"/>
  <c r="R119" i="102"/>
  <c r="S119" i="102" s="1"/>
  <c r="R120" i="102"/>
  <c r="S120" i="102" s="1"/>
  <c r="R121" i="102"/>
  <c r="S121" i="102" s="1"/>
  <c r="R122" i="102"/>
  <c r="R123" i="102"/>
  <c r="S123" i="102" s="1"/>
  <c r="R124" i="102"/>
  <c r="S124" i="102" s="1"/>
  <c r="R125" i="102"/>
  <c r="S125" i="102" s="1"/>
  <c r="R126" i="102"/>
  <c r="R127" i="102"/>
  <c r="S127" i="102" s="1"/>
  <c r="R128" i="102"/>
  <c r="S128" i="102" s="1"/>
  <c r="R129" i="102"/>
  <c r="S129" i="102" s="1"/>
  <c r="R130" i="102"/>
  <c r="R131" i="102"/>
  <c r="S131" i="102" s="1"/>
  <c r="R132" i="102"/>
  <c r="S132" i="102" s="1"/>
  <c r="R133" i="102"/>
  <c r="S133" i="102" s="1"/>
  <c r="R134" i="102"/>
  <c r="R135" i="102"/>
  <c r="S135" i="102" s="1"/>
  <c r="R136" i="102"/>
  <c r="S136" i="102" s="1"/>
  <c r="R137" i="102"/>
  <c r="S137" i="102" s="1"/>
  <c r="W18" i="103"/>
  <c r="W19" i="103"/>
  <c r="W20" i="103"/>
  <c r="W22" i="103"/>
  <c r="W23" i="103"/>
  <c r="W24" i="103"/>
  <c r="W26" i="103"/>
  <c r="W27" i="103"/>
  <c r="W28" i="103"/>
  <c r="W30" i="103"/>
  <c r="W31" i="103"/>
  <c r="W32" i="103"/>
  <c r="W34" i="103"/>
  <c r="W35" i="103"/>
  <c r="W36" i="103"/>
  <c r="W38" i="103"/>
  <c r="W39" i="103"/>
  <c r="V17" i="103"/>
  <c r="W17" i="103" s="1"/>
  <c r="V18" i="103"/>
  <c r="V19" i="103"/>
  <c r="V20" i="103"/>
  <c r="V21" i="103"/>
  <c r="W21" i="103" s="1"/>
  <c r="V22" i="103"/>
  <c r="V23" i="103"/>
  <c r="V24" i="103"/>
  <c r="V25" i="103"/>
  <c r="W25" i="103" s="1"/>
  <c r="V26" i="103"/>
  <c r="V27" i="103"/>
  <c r="V28" i="103"/>
  <c r="V29" i="103"/>
  <c r="W29" i="103" s="1"/>
  <c r="V30" i="103"/>
  <c r="V31" i="103"/>
  <c r="V32" i="103"/>
  <c r="V33" i="103"/>
  <c r="W33" i="103" s="1"/>
  <c r="V34" i="103"/>
  <c r="V35" i="103"/>
  <c r="V36" i="103"/>
  <c r="V37" i="103"/>
  <c r="W37" i="103" s="1"/>
  <c r="V38" i="103"/>
  <c r="V39" i="103"/>
  <c r="S17" i="103"/>
  <c r="S18" i="103"/>
  <c r="S20" i="103"/>
  <c r="S21" i="103"/>
  <c r="S22" i="103"/>
  <c r="S24" i="103"/>
  <c r="S25" i="103"/>
  <c r="S26" i="103"/>
  <c r="S28" i="103"/>
  <c r="S29" i="103"/>
  <c r="S30" i="103"/>
  <c r="S32" i="103"/>
  <c r="S33" i="103"/>
  <c r="S34" i="103"/>
  <c r="S36" i="103"/>
  <c r="S37" i="103"/>
  <c r="S38" i="103"/>
  <c r="R17" i="103"/>
  <c r="R18" i="103"/>
  <c r="R19" i="103"/>
  <c r="S19" i="103" s="1"/>
  <c r="R20" i="103"/>
  <c r="R21" i="103"/>
  <c r="R22" i="103"/>
  <c r="R23" i="103"/>
  <c r="S23" i="103" s="1"/>
  <c r="R24" i="103"/>
  <c r="R25" i="103"/>
  <c r="R26" i="103"/>
  <c r="R27" i="103"/>
  <c r="S27" i="103" s="1"/>
  <c r="R28" i="103"/>
  <c r="R29" i="103"/>
  <c r="R30" i="103"/>
  <c r="R31" i="103"/>
  <c r="S31" i="103" s="1"/>
  <c r="R32" i="103"/>
  <c r="R33" i="103"/>
  <c r="R34" i="103"/>
  <c r="R35" i="103"/>
  <c r="S35" i="103" s="1"/>
  <c r="R36" i="103"/>
  <c r="R37" i="103"/>
  <c r="R38" i="103"/>
  <c r="R39" i="103"/>
  <c r="S39" i="103" s="1"/>
  <c r="W18" i="104"/>
  <c r="W19" i="104"/>
  <c r="V17" i="104"/>
  <c r="W17" i="104" s="1"/>
  <c r="L5" i="104" s="1"/>
  <c r="V18" i="104"/>
  <c r="V19" i="104"/>
  <c r="S17" i="104"/>
  <c r="S18" i="104"/>
  <c r="R17" i="104"/>
  <c r="R18" i="104"/>
  <c r="R19" i="104"/>
  <c r="K4" i="104" s="1"/>
  <c r="W18" i="105"/>
  <c r="W19" i="105"/>
  <c r="W20" i="105"/>
  <c r="W22" i="105"/>
  <c r="W23" i="105"/>
  <c r="W24" i="105"/>
  <c r="W26" i="105"/>
  <c r="W27" i="105"/>
  <c r="W28" i="105"/>
  <c r="W30" i="105"/>
  <c r="W31" i="105"/>
  <c r="W32" i="105"/>
  <c r="W34" i="105"/>
  <c r="W35" i="105"/>
  <c r="W36" i="105"/>
  <c r="W38" i="105"/>
  <c r="W39" i="105"/>
  <c r="W40" i="105"/>
  <c r="W42" i="105"/>
  <c r="W43" i="105"/>
  <c r="V17" i="105"/>
  <c r="W17" i="105" s="1"/>
  <c r="V18" i="105"/>
  <c r="V19" i="105"/>
  <c r="V20" i="105"/>
  <c r="V21" i="105"/>
  <c r="W21" i="105" s="1"/>
  <c r="V22" i="105"/>
  <c r="V23" i="105"/>
  <c r="V24" i="105"/>
  <c r="V25" i="105"/>
  <c r="W25" i="105" s="1"/>
  <c r="V26" i="105"/>
  <c r="V27" i="105"/>
  <c r="V28" i="105"/>
  <c r="V29" i="105"/>
  <c r="W29" i="105" s="1"/>
  <c r="V30" i="105"/>
  <c r="V31" i="105"/>
  <c r="V32" i="105"/>
  <c r="V33" i="105"/>
  <c r="W33" i="105" s="1"/>
  <c r="V34" i="105"/>
  <c r="V35" i="105"/>
  <c r="V36" i="105"/>
  <c r="V37" i="105"/>
  <c r="W37" i="105" s="1"/>
  <c r="V38" i="105"/>
  <c r="V39" i="105"/>
  <c r="V40" i="105"/>
  <c r="V41" i="105"/>
  <c r="W41" i="105" s="1"/>
  <c r="V42" i="105"/>
  <c r="V43" i="105"/>
  <c r="S17" i="105"/>
  <c r="S18" i="105"/>
  <c r="S20" i="105"/>
  <c r="S21" i="105"/>
  <c r="S22" i="105"/>
  <c r="S24" i="105"/>
  <c r="S25" i="105"/>
  <c r="S26" i="105"/>
  <c r="S28" i="105"/>
  <c r="S29" i="105"/>
  <c r="S30" i="105"/>
  <c r="S32" i="105"/>
  <c r="S33" i="105"/>
  <c r="S34" i="105"/>
  <c r="S36" i="105"/>
  <c r="S37" i="105"/>
  <c r="S38" i="105"/>
  <c r="S40" i="105"/>
  <c r="S41" i="105"/>
  <c r="S42" i="105"/>
  <c r="R17" i="105"/>
  <c r="R18" i="105"/>
  <c r="R19" i="105"/>
  <c r="S19" i="105" s="1"/>
  <c r="R20" i="105"/>
  <c r="R21" i="105"/>
  <c r="R22" i="105"/>
  <c r="R23" i="105"/>
  <c r="S23" i="105" s="1"/>
  <c r="R24" i="105"/>
  <c r="R25" i="105"/>
  <c r="R26" i="105"/>
  <c r="R27" i="105"/>
  <c r="S27" i="105" s="1"/>
  <c r="R28" i="105"/>
  <c r="R29" i="105"/>
  <c r="R30" i="105"/>
  <c r="R31" i="105"/>
  <c r="S31" i="105" s="1"/>
  <c r="R32" i="105"/>
  <c r="R33" i="105"/>
  <c r="R34" i="105"/>
  <c r="R35" i="105"/>
  <c r="S35" i="105" s="1"/>
  <c r="R36" i="105"/>
  <c r="R37" i="105"/>
  <c r="R38" i="105"/>
  <c r="R39" i="105"/>
  <c r="S39" i="105" s="1"/>
  <c r="R40" i="105"/>
  <c r="R41" i="105"/>
  <c r="R42" i="105"/>
  <c r="R43" i="105"/>
  <c r="S43" i="105" s="1"/>
  <c r="W18" i="106"/>
  <c r="W19" i="106"/>
  <c r="V17" i="106"/>
  <c r="W17" i="106" s="1"/>
  <c r="L5" i="106" s="1"/>
  <c r="V18" i="106"/>
  <c r="V19" i="106"/>
  <c r="S17" i="106"/>
  <c r="S18" i="106"/>
  <c r="L4" i="106" s="1"/>
  <c r="R17" i="106"/>
  <c r="R18" i="106"/>
  <c r="R19" i="106"/>
  <c r="S19" i="106" s="1"/>
  <c r="V17" i="107"/>
  <c r="W17" i="107" s="1"/>
  <c r="L5" i="107" s="1"/>
  <c r="R17" i="107"/>
  <c r="S17" i="107" s="1"/>
  <c r="V17" i="108"/>
  <c r="W17" i="108" s="1"/>
  <c r="L5" i="108" s="1"/>
  <c r="R17" i="108"/>
  <c r="S17" i="108" s="1"/>
  <c r="L4" i="108" s="1"/>
  <c r="W18" i="109"/>
  <c r="W19" i="109"/>
  <c r="V17" i="109"/>
  <c r="W17" i="109" s="1"/>
  <c r="L5" i="109" s="1"/>
  <c r="V18" i="109"/>
  <c r="V19" i="109"/>
  <c r="S17" i="109"/>
  <c r="S18" i="109"/>
  <c r="R17" i="109"/>
  <c r="R18" i="109"/>
  <c r="R19" i="109"/>
  <c r="V17" i="111"/>
  <c r="W17" i="111" s="1"/>
  <c r="L5" i="111" s="1"/>
  <c r="R17" i="111"/>
  <c r="S17" i="111" s="1"/>
  <c r="W20" i="112"/>
  <c r="V17" i="112"/>
  <c r="W17" i="112" s="1"/>
  <c r="V18" i="112"/>
  <c r="K5" i="112" s="1"/>
  <c r="V19" i="112"/>
  <c r="W19" i="112" s="1"/>
  <c r="V20" i="112"/>
  <c r="V21" i="112"/>
  <c r="W21" i="112" s="1"/>
  <c r="S18" i="112"/>
  <c r="R17" i="112"/>
  <c r="S17" i="112" s="1"/>
  <c r="R18" i="112"/>
  <c r="R19" i="112"/>
  <c r="S19" i="112" s="1"/>
  <c r="R20" i="112"/>
  <c r="S20" i="112" s="1"/>
  <c r="R21" i="112"/>
  <c r="S21" i="112" s="1"/>
  <c r="V17" i="113"/>
  <c r="W17" i="113" s="1"/>
  <c r="L5" i="113" s="1"/>
  <c r="V18" i="113"/>
  <c r="W18" i="113" s="1"/>
  <c r="R17" i="113"/>
  <c r="S17" i="113" s="1"/>
  <c r="R18" i="113"/>
  <c r="S18" i="113" s="1"/>
  <c r="W18" i="114"/>
  <c r="W19" i="114"/>
  <c r="W20" i="114"/>
  <c r="W22" i="114"/>
  <c r="W23" i="114"/>
  <c r="V17" i="114"/>
  <c r="W17" i="114" s="1"/>
  <c r="V18" i="114"/>
  <c r="V19" i="114"/>
  <c r="V20" i="114"/>
  <c r="V21" i="114"/>
  <c r="W21" i="114" s="1"/>
  <c r="V22" i="114"/>
  <c r="V23" i="114"/>
  <c r="S17" i="114"/>
  <c r="S18" i="114"/>
  <c r="S20" i="114"/>
  <c r="S21" i="114"/>
  <c r="S22" i="114"/>
  <c r="R17" i="114"/>
  <c r="R18" i="114"/>
  <c r="R19" i="114"/>
  <c r="S19" i="114" s="1"/>
  <c r="R20" i="114"/>
  <c r="R21" i="114"/>
  <c r="R22" i="114"/>
  <c r="R23" i="114"/>
  <c r="S23" i="114" s="1"/>
  <c r="W19" i="115"/>
  <c r="W20" i="115"/>
  <c r="V17" i="115"/>
  <c r="W17" i="115" s="1"/>
  <c r="V18" i="115"/>
  <c r="W18" i="115" s="1"/>
  <c r="V19" i="115"/>
  <c r="V20" i="115"/>
  <c r="V21" i="115"/>
  <c r="W21" i="115" s="1"/>
  <c r="V22" i="115"/>
  <c r="W22" i="115" s="1"/>
  <c r="S19" i="115"/>
  <c r="S20" i="115"/>
  <c r="R17" i="115"/>
  <c r="S17" i="115" s="1"/>
  <c r="R18" i="115"/>
  <c r="S18" i="115" s="1"/>
  <c r="R19" i="115"/>
  <c r="R20" i="115"/>
  <c r="R21" i="115"/>
  <c r="S21" i="115" s="1"/>
  <c r="R22" i="115"/>
  <c r="S22" i="115" s="1"/>
  <c r="W19" i="116"/>
  <c r="W20" i="116"/>
  <c r="V17" i="116"/>
  <c r="W17" i="116" s="1"/>
  <c r="V18" i="116"/>
  <c r="W18" i="116" s="1"/>
  <c r="V19" i="116"/>
  <c r="V20" i="116"/>
  <c r="V21" i="116"/>
  <c r="W21" i="116" s="1"/>
  <c r="V22" i="116"/>
  <c r="W22" i="116" s="1"/>
  <c r="S19" i="116"/>
  <c r="S20" i="116"/>
  <c r="R17" i="116"/>
  <c r="S17" i="116" s="1"/>
  <c r="R18" i="116"/>
  <c r="S18" i="116" s="1"/>
  <c r="R19" i="116"/>
  <c r="R20" i="116"/>
  <c r="R21" i="116"/>
  <c r="S21" i="116" s="1"/>
  <c r="R22" i="116"/>
  <c r="S22" i="116" s="1"/>
  <c r="V17" i="118"/>
  <c r="W17" i="118" s="1"/>
  <c r="L5" i="118" s="1"/>
  <c r="V18" i="118"/>
  <c r="W18" i="118" s="1"/>
  <c r="R17" i="118"/>
  <c r="S17" i="118" s="1"/>
  <c r="R18" i="118"/>
  <c r="S18" i="118" s="1"/>
  <c r="V17" i="119"/>
  <c r="R17" i="119"/>
  <c r="S17" i="119" s="1"/>
  <c r="V17" i="121"/>
  <c r="W17" i="121" s="1"/>
  <c r="V18" i="121"/>
  <c r="W18" i="121" s="1"/>
  <c r="R17" i="121"/>
  <c r="S17" i="121" s="1"/>
  <c r="R18" i="121"/>
  <c r="S18" i="121" s="1"/>
  <c r="V17" i="122"/>
  <c r="W17" i="122" s="1"/>
  <c r="V18" i="122"/>
  <c r="W18" i="122" s="1"/>
  <c r="V19" i="122"/>
  <c r="W19" i="122" s="1"/>
  <c r="V20" i="122"/>
  <c r="W20" i="122" s="1"/>
  <c r="R17" i="122"/>
  <c r="S17" i="122" s="1"/>
  <c r="R18" i="122"/>
  <c r="S18" i="122" s="1"/>
  <c r="R19" i="122"/>
  <c r="S19" i="122" s="1"/>
  <c r="R20" i="122"/>
  <c r="K4" i="122" s="1"/>
  <c r="V17" i="123"/>
  <c r="W17" i="123" s="1"/>
  <c r="V18" i="123"/>
  <c r="W18" i="123" s="1"/>
  <c r="V19" i="123"/>
  <c r="W19" i="123" s="1"/>
  <c r="V20" i="123"/>
  <c r="W20" i="123" s="1"/>
  <c r="R17" i="123"/>
  <c r="S17" i="123" s="1"/>
  <c r="R18" i="123"/>
  <c r="S18" i="123" s="1"/>
  <c r="R19" i="123"/>
  <c r="S19" i="123" s="1"/>
  <c r="R20" i="123"/>
  <c r="K4" i="123" s="1"/>
  <c r="V16" i="122"/>
  <c r="W16" i="122" s="1"/>
  <c r="R16" i="122"/>
  <c r="S16" i="122" s="1"/>
  <c r="V16" i="121"/>
  <c r="W16" i="121" s="1"/>
  <c r="R16" i="121"/>
  <c r="S16" i="121" s="1"/>
  <c r="V16" i="120"/>
  <c r="W16" i="120" s="1"/>
  <c r="R16" i="120"/>
  <c r="S16" i="120" s="1"/>
  <c r="V16" i="119"/>
  <c r="W16" i="119" s="1"/>
  <c r="R16" i="119"/>
  <c r="S16" i="119" s="1"/>
  <c r="V16" i="118"/>
  <c r="W16" i="118" s="1"/>
  <c r="R16" i="118"/>
  <c r="S16" i="118" s="1"/>
  <c r="V16" i="117"/>
  <c r="W16" i="117" s="1"/>
  <c r="R16" i="117"/>
  <c r="S16" i="117" s="1"/>
  <c r="L4" i="117" s="1"/>
  <c r="V16" i="116"/>
  <c r="W16" i="116" s="1"/>
  <c r="R16" i="116"/>
  <c r="S16" i="116" s="1"/>
  <c r="V16" i="115"/>
  <c r="W16" i="115" s="1"/>
  <c r="R16" i="115"/>
  <c r="S16" i="115" s="1"/>
  <c r="V16" i="114"/>
  <c r="W16" i="114" s="1"/>
  <c r="R16" i="114"/>
  <c r="S16" i="114" s="1"/>
  <c r="V16" i="113"/>
  <c r="W16" i="113" s="1"/>
  <c r="R16" i="113"/>
  <c r="S16" i="113" s="1"/>
  <c r="V16" i="112"/>
  <c r="W16" i="112" s="1"/>
  <c r="R16" i="112"/>
  <c r="S16" i="112" s="1"/>
  <c r="V16" i="111"/>
  <c r="W16" i="111" s="1"/>
  <c r="R16" i="111"/>
  <c r="S16" i="111" s="1"/>
  <c r="V16" i="110"/>
  <c r="W16" i="110" s="1"/>
  <c r="R16" i="110"/>
  <c r="S16" i="110" s="1"/>
  <c r="V16" i="109"/>
  <c r="W16" i="109" s="1"/>
  <c r="R16" i="109"/>
  <c r="S16" i="109" s="1"/>
  <c r="V16" i="108"/>
  <c r="W16" i="108" s="1"/>
  <c r="R16" i="108"/>
  <c r="S16" i="108" s="1"/>
  <c r="V16" i="107"/>
  <c r="W16" i="107" s="1"/>
  <c r="R16" i="107"/>
  <c r="S16" i="107" s="1"/>
  <c r="V16" i="106"/>
  <c r="W16" i="106" s="1"/>
  <c r="R16" i="106"/>
  <c r="S16" i="106" s="1"/>
  <c r="V16" i="105"/>
  <c r="W16" i="105" s="1"/>
  <c r="L5" i="105" s="1"/>
  <c r="R16" i="105"/>
  <c r="S16" i="105" s="1"/>
  <c r="V16" i="104"/>
  <c r="W16" i="104" s="1"/>
  <c r="R16" i="104"/>
  <c r="S16" i="104" s="1"/>
  <c r="V16" i="103"/>
  <c r="W16" i="103" s="1"/>
  <c r="R16" i="103"/>
  <c r="S16" i="103" s="1"/>
  <c r="V16" i="102"/>
  <c r="W16" i="102" s="1"/>
  <c r="R16" i="102"/>
  <c r="S16" i="102" s="1"/>
  <c r="V16" i="101"/>
  <c r="W16" i="101" s="1"/>
  <c r="R16" i="101"/>
  <c r="S16" i="101" s="1"/>
  <c r="V16" i="100"/>
  <c r="W16" i="100" s="1"/>
  <c r="R16" i="100"/>
  <c r="S16" i="100" s="1"/>
  <c r="V16" i="99"/>
  <c r="W16" i="99" s="1"/>
  <c r="R16" i="99"/>
  <c r="S16" i="99" s="1"/>
  <c r="V16" i="98"/>
  <c r="W16" i="98" s="1"/>
  <c r="R16" i="98"/>
  <c r="S16" i="98" s="1"/>
  <c r="V16" i="96"/>
  <c r="W16" i="96" s="1"/>
  <c r="R16" i="96"/>
  <c r="S16" i="96" s="1"/>
  <c r="V16" i="95"/>
  <c r="W16" i="95" s="1"/>
  <c r="R16" i="95"/>
  <c r="S16" i="95" s="1"/>
  <c r="V16" i="94"/>
  <c r="W16" i="94" s="1"/>
  <c r="R16" i="94"/>
  <c r="S16" i="94" s="1"/>
  <c r="L4" i="94" s="1"/>
  <c r="V16" i="93"/>
  <c r="W16" i="93" s="1"/>
  <c r="R16" i="93"/>
  <c r="S16" i="93" s="1"/>
  <c r="V16" i="92"/>
  <c r="W16" i="92" s="1"/>
  <c r="L5" i="92" s="1"/>
  <c r="R16" i="92"/>
  <c r="S16" i="92" s="1"/>
  <c r="L4" i="92" s="1"/>
  <c r="V16" i="91"/>
  <c r="W16" i="91" s="1"/>
  <c r="R16" i="91"/>
  <c r="S16" i="91" s="1"/>
  <c r="L4" i="91" s="1"/>
  <c r="V16" i="90"/>
  <c r="W16" i="90" s="1"/>
  <c r="R16" i="90"/>
  <c r="S16" i="90" s="1"/>
  <c r="V16" i="89"/>
  <c r="W16" i="89" s="1"/>
  <c r="R16" i="89"/>
  <c r="S16" i="89" s="1"/>
  <c r="V16" i="88"/>
  <c r="W16" i="88" s="1"/>
  <c r="R16" i="88"/>
  <c r="S16" i="88" s="1"/>
  <c r="V16" i="87"/>
  <c r="W16" i="87" s="1"/>
  <c r="R16" i="87"/>
  <c r="S16" i="87" s="1"/>
  <c r="V16" i="86"/>
  <c r="W16" i="86" s="1"/>
  <c r="L5" i="86" s="1"/>
  <c r="R16" i="86"/>
  <c r="S16" i="86" s="1"/>
  <c r="V16" i="85"/>
  <c r="W16" i="85" s="1"/>
  <c r="R16" i="85"/>
  <c r="S16" i="85" s="1"/>
  <c r="L4" i="85" s="1"/>
  <c r="V16" i="84"/>
  <c r="W16" i="84" s="1"/>
  <c r="R16" i="84"/>
  <c r="S16" i="84" s="1"/>
  <c r="V16" i="83"/>
  <c r="W16" i="83" s="1"/>
  <c r="R16" i="83"/>
  <c r="S16" i="83" s="1"/>
  <c r="L4" i="83" s="1"/>
  <c r="V16" i="82"/>
  <c r="W16" i="82" s="1"/>
  <c r="R16" i="82"/>
  <c r="S16" i="82" s="1"/>
  <c r="L4" i="82" s="1"/>
  <c r="V16" i="81"/>
  <c r="W16" i="81" s="1"/>
  <c r="R16" i="81"/>
  <c r="S16" i="81" s="1"/>
  <c r="V16" i="80"/>
  <c r="W16" i="80" s="1"/>
  <c r="R16" i="80"/>
  <c r="S16" i="80" s="1"/>
  <c r="L4" i="80" s="1"/>
  <c r="V16" i="79"/>
  <c r="W16" i="79" s="1"/>
  <c r="R16" i="79"/>
  <c r="S16" i="79" s="1"/>
  <c r="L4" i="79" s="1"/>
  <c r="V16" i="78"/>
  <c r="W16" i="78" s="1"/>
  <c r="L5" i="78" s="1"/>
  <c r="R16" i="78"/>
  <c r="S16" i="78" s="1"/>
  <c r="V16" i="77"/>
  <c r="W16" i="77" s="1"/>
  <c r="R16" i="77"/>
  <c r="S16" i="77" s="1"/>
  <c r="V16" i="76"/>
  <c r="W16" i="76" s="1"/>
  <c r="L5" i="76" s="1"/>
  <c r="R16" i="76"/>
  <c r="S16" i="76" s="1"/>
  <c r="L4" i="76" s="1"/>
  <c r="V16" i="75"/>
  <c r="W16" i="75" s="1"/>
  <c r="R16" i="75"/>
  <c r="S16" i="75" s="1"/>
  <c r="V16" i="74"/>
  <c r="W16" i="74" s="1"/>
  <c r="L5" i="74" s="1"/>
  <c r="R16" i="74"/>
  <c r="S16" i="74" s="1"/>
  <c r="L4" i="74" s="1"/>
  <c r="V16" i="73"/>
  <c r="W16" i="73" s="1"/>
  <c r="R16" i="73"/>
  <c r="S16" i="73" s="1"/>
  <c r="V16" i="72"/>
  <c r="W16" i="72" s="1"/>
  <c r="R16" i="72"/>
  <c r="S16" i="72" s="1"/>
  <c r="V16" i="71"/>
  <c r="W16" i="71" s="1"/>
  <c r="R16" i="71"/>
  <c r="S16" i="71" s="1"/>
  <c r="L4" i="71" s="1"/>
  <c r="V16" i="70"/>
  <c r="W16" i="70" s="1"/>
  <c r="R16" i="70"/>
  <c r="S16" i="70" s="1"/>
  <c r="V16" i="69"/>
  <c r="W16" i="69" s="1"/>
  <c r="R16" i="69"/>
  <c r="S16" i="69" s="1"/>
  <c r="L4" i="69" s="1"/>
  <c r="V16" i="68"/>
  <c r="W16" i="68" s="1"/>
  <c r="L5" i="68" s="1"/>
  <c r="R16" i="68"/>
  <c r="S16" i="68" s="1"/>
  <c r="V16" i="67"/>
  <c r="W16" i="67" s="1"/>
  <c r="R16" i="67"/>
  <c r="S16" i="67" s="1"/>
  <c r="V16" i="66"/>
  <c r="W16" i="66" s="1"/>
  <c r="R16" i="66"/>
  <c r="S16" i="66" s="1"/>
  <c r="V16" i="65"/>
  <c r="W16" i="65" s="1"/>
  <c r="R16" i="65"/>
  <c r="S16" i="65" s="1"/>
  <c r="L4" i="65" s="1"/>
  <c r="V16" i="64"/>
  <c r="W16" i="64" s="1"/>
  <c r="R16" i="64"/>
  <c r="S16" i="64" s="1"/>
  <c r="V16" i="63"/>
  <c r="W16" i="63" s="1"/>
  <c r="R16" i="63"/>
  <c r="S16" i="63" s="1"/>
  <c r="V16" i="62"/>
  <c r="W16" i="62" s="1"/>
  <c r="L5" i="62" s="1"/>
  <c r="R16" i="62"/>
  <c r="S16" i="62" s="1"/>
  <c r="L4" i="62" s="1"/>
  <c r="V16" i="61"/>
  <c r="W16" i="61" s="1"/>
  <c r="R16" i="61"/>
  <c r="S16" i="61" s="1"/>
  <c r="V16" i="60"/>
  <c r="W16" i="60" s="1"/>
  <c r="R16" i="60"/>
  <c r="S16" i="60" s="1"/>
  <c r="V16" i="59"/>
  <c r="W16" i="59" s="1"/>
  <c r="R16" i="59"/>
  <c r="S16" i="59" s="1"/>
  <c r="V16" i="58"/>
  <c r="W16" i="58" s="1"/>
  <c r="L5" i="58" s="1"/>
  <c r="R16" i="58"/>
  <c r="S16" i="58" s="1"/>
  <c r="V16" i="57"/>
  <c r="W16" i="57" s="1"/>
  <c r="R16" i="57"/>
  <c r="S16" i="57" s="1"/>
  <c r="V16" i="56"/>
  <c r="W16" i="56" s="1"/>
  <c r="R16" i="56"/>
  <c r="S16" i="56" s="1"/>
  <c r="L4" i="56" s="1"/>
  <c r="V16" i="55"/>
  <c r="W16" i="55" s="1"/>
  <c r="R16" i="55"/>
  <c r="S16" i="55" s="1"/>
  <c r="V16" i="54"/>
  <c r="W16" i="54" s="1"/>
  <c r="R16" i="54"/>
  <c r="S16" i="54" s="1"/>
  <c r="V16" i="53"/>
  <c r="W16" i="53" s="1"/>
  <c r="R16" i="53"/>
  <c r="S16" i="53" s="1"/>
  <c r="V16" i="52"/>
  <c r="W16" i="52" s="1"/>
  <c r="R16" i="52"/>
  <c r="S16" i="52" s="1"/>
  <c r="V16" i="51"/>
  <c r="W16" i="51" s="1"/>
  <c r="R16" i="51"/>
  <c r="S16" i="51" s="1"/>
  <c r="V16" i="50"/>
  <c r="W16" i="50" s="1"/>
  <c r="L5" i="50" s="1"/>
  <c r="R16" i="50"/>
  <c r="S16" i="50" s="1"/>
  <c r="L4" i="50" s="1"/>
  <c r="V16" i="48"/>
  <c r="W16" i="48" s="1"/>
  <c r="R16" i="48"/>
  <c r="S16" i="48" s="1"/>
  <c r="V16" i="47"/>
  <c r="W16" i="47" s="1"/>
  <c r="L5" i="47" s="1"/>
  <c r="R16" i="47"/>
  <c r="S16" i="47" s="1"/>
  <c r="L4" i="47" s="1"/>
  <c r="V16" i="46"/>
  <c r="W16" i="46" s="1"/>
  <c r="R16" i="46"/>
  <c r="S16" i="46" s="1"/>
  <c r="V16" i="45"/>
  <c r="W16" i="45" s="1"/>
  <c r="L5" i="45" s="1"/>
  <c r="R16" i="45"/>
  <c r="S16" i="45" s="1"/>
  <c r="V16" i="44"/>
  <c r="W16" i="44" s="1"/>
  <c r="R16" i="44"/>
  <c r="S16" i="44" s="1"/>
  <c r="V16" i="43"/>
  <c r="W16" i="43" s="1"/>
  <c r="R16" i="43"/>
  <c r="S16" i="43" s="1"/>
  <c r="V16" i="39"/>
  <c r="W16" i="39" s="1"/>
  <c r="R16" i="39"/>
  <c r="S16" i="39" s="1"/>
  <c r="V16" i="42"/>
  <c r="W16" i="42" s="1"/>
  <c r="R16" i="42"/>
  <c r="S16" i="42" s="1"/>
  <c r="L4" i="42" s="1"/>
  <c r="V16" i="41"/>
  <c r="W16" i="41" s="1"/>
  <c r="R16" i="41"/>
  <c r="S16" i="41" s="1"/>
  <c r="V16" i="40"/>
  <c r="W16" i="40" s="1"/>
  <c r="L5" i="40" s="1"/>
  <c r="R16" i="40"/>
  <c r="S16" i="40" s="1"/>
  <c r="L4" i="40" s="1"/>
  <c r="V16" i="38"/>
  <c r="W16" i="38" s="1"/>
  <c r="R16" i="38"/>
  <c r="S16" i="38" s="1"/>
  <c r="V16" i="37"/>
  <c r="K5" i="37" s="1"/>
  <c r="R16" i="37"/>
  <c r="S16" i="37" s="1"/>
  <c r="L4" i="37" s="1"/>
  <c r="V16" i="36"/>
  <c r="W16" i="36" s="1"/>
  <c r="L5" i="36" s="1"/>
  <c r="R16" i="36"/>
  <c r="S16" i="36" s="1"/>
  <c r="L4" i="36" s="1"/>
  <c r="V16" i="35"/>
  <c r="W16" i="35" s="1"/>
  <c r="R16" i="35"/>
  <c r="S16" i="35" s="1"/>
  <c r="V16" i="34"/>
  <c r="K5" i="34" s="1"/>
  <c r="R16" i="34"/>
  <c r="S16" i="34" s="1"/>
  <c r="V16" i="33"/>
  <c r="W16" i="33" s="1"/>
  <c r="R16" i="33"/>
  <c r="S16" i="33" s="1"/>
  <c r="V16" i="123"/>
  <c r="R16" i="123"/>
  <c r="S16" i="123" s="1"/>
  <c r="N14" i="122"/>
  <c r="M14" i="122" s="1"/>
  <c r="B2" i="122" s="1"/>
  <c r="N14" i="121"/>
  <c r="M14" i="121" s="1"/>
  <c r="J8" i="121" s="1"/>
  <c r="K8" i="121" s="1"/>
  <c r="N14" i="120"/>
  <c r="M14" i="120" s="1"/>
  <c r="N14" i="119"/>
  <c r="M14" i="119" s="1"/>
  <c r="N14" i="118"/>
  <c r="M14" i="118" s="1"/>
  <c r="B2" i="118" s="1"/>
  <c r="N14" i="117"/>
  <c r="M14" i="117" s="1"/>
  <c r="J8" i="117" s="1"/>
  <c r="N14" i="116"/>
  <c r="M14" i="116" s="1"/>
  <c r="N14" i="115"/>
  <c r="M14" i="115"/>
  <c r="N14" i="114"/>
  <c r="M14" i="114" s="1"/>
  <c r="N14" i="113"/>
  <c r="M14" i="113" s="1"/>
  <c r="J8" i="113" s="1"/>
  <c r="N14" i="112"/>
  <c r="M14" i="112" s="1"/>
  <c r="N14" i="111"/>
  <c r="M14" i="111" s="1"/>
  <c r="N14" i="110"/>
  <c r="M14" i="110" s="1"/>
  <c r="N14" i="109"/>
  <c r="M14" i="109"/>
  <c r="J8" i="109" s="1"/>
  <c r="K8" i="109" s="1"/>
  <c r="N14" i="108"/>
  <c r="M14" i="108" s="1"/>
  <c r="N14" i="107"/>
  <c r="M14" i="107"/>
  <c r="N14" i="106"/>
  <c r="M14" i="106" s="1"/>
  <c r="B2" i="106" s="1"/>
  <c r="N14" i="105"/>
  <c r="M14" i="105" s="1"/>
  <c r="J8" i="105" s="1"/>
  <c r="K8" i="105" s="1"/>
  <c r="N14" i="104"/>
  <c r="M14" i="104" s="1"/>
  <c r="N14" i="103"/>
  <c r="M14" i="103" s="1"/>
  <c r="N14" i="102"/>
  <c r="M14" i="102" s="1"/>
  <c r="B2" i="102" s="1"/>
  <c r="N14" i="101"/>
  <c r="M14" i="101" s="1"/>
  <c r="J8" i="101" s="1"/>
  <c r="N14" i="100"/>
  <c r="M14" i="100" s="1"/>
  <c r="N14" i="99"/>
  <c r="M14" i="99"/>
  <c r="N14" i="98"/>
  <c r="M14" i="98" s="1"/>
  <c r="J8" i="98" s="1"/>
  <c r="N14" i="97"/>
  <c r="M14" i="97" s="1"/>
  <c r="N14" i="96"/>
  <c r="M14" i="96" s="1"/>
  <c r="J8" i="96" s="1"/>
  <c r="N14" i="95"/>
  <c r="M14" i="95"/>
  <c r="N14" i="94"/>
  <c r="M14" i="94" s="1"/>
  <c r="J8" i="94" s="1"/>
  <c r="N14" i="93"/>
  <c r="M14" i="93" s="1"/>
  <c r="N14" i="92"/>
  <c r="M14" i="92" s="1"/>
  <c r="J8" i="92" s="1"/>
  <c r="N14" i="91"/>
  <c r="M14" i="91" s="1"/>
  <c r="N14" i="90"/>
  <c r="M14" i="90" s="1"/>
  <c r="N14" i="89"/>
  <c r="M14" i="89"/>
  <c r="J8" i="89" s="1"/>
  <c r="N14" i="88"/>
  <c r="M14" i="88" s="1"/>
  <c r="N14" i="87"/>
  <c r="M14" i="87" s="1"/>
  <c r="N14" i="86"/>
  <c r="M14" i="86" s="1"/>
  <c r="J8" i="86" s="1"/>
  <c r="N14" i="85"/>
  <c r="M14" i="85" s="1"/>
  <c r="N14" i="84"/>
  <c r="M14" i="84" s="1"/>
  <c r="N14" i="83"/>
  <c r="M14" i="83"/>
  <c r="B2" i="83" s="1"/>
  <c r="N14" i="82"/>
  <c r="M14" i="82" s="1"/>
  <c r="N14" i="81"/>
  <c r="M14" i="81" s="1"/>
  <c r="N14" i="80"/>
  <c r="M14" i="80" s="1"/>
  <c r="G5" i="80" s="1"/>
  <c r="N14" i="79"/>
  <c r="M14" i="79" s="1"/>
  <c r="N14" i="78"/>
  <c r="M14" i="78" s="1"/>
  <c r="N14" i="77"/>
  <c r="M14" i="77"/>
  <c r="J8" i="77" s="1"/>
  <c r="K8" i="77" s="1"/>
  <c r="N14" i="76"/>
  <c r="M14" i="76" s="1"/>
  <c r="N14" i="75"/>
  <c r="M14" i="75" s="1"/>
  <c r="N14" i="74"/>
  <c r="M14" i="74" s="1"/>
  <c r="B2" i="74" s="1"/>
  <c r="N14" i="73"/>
  <c r="M14" i="73" s="1"/>
  <c r="J8" i="73" s="1"/>
  <c r="N14" i="72"/>
  <c r="M14" i="72" s="1"/>
  <c r="N14" i="71"/>
  <c r="M14" i="71"/>
  <c r="B2" i="71" s="1"/>
  <c r="N14" i="70"/>
  <c r="M14" i="70" s="1"/>
  <c r="J8" i="70" s="1"/>
  <c r="K8" i="70" s="1"/>
  <c r="L8" i="70" s="1"/>
  <c r="N14" i="69"/>
  <c r="M14" i="69" s="1"/>
  <c r="N14" i="68"/>
  <c r="M14" i="68" s="1"/>
  <c r="N14" i="67"/>
  <c r="M14" i="67"/>
  <c r="B2" i="67" s="1"/>
  <c r="N14" i="66"/>
  <c r="M14" i="66" s="1"/>
  <c r="N14" i="65"/>
  <c r="M14" i="65"/>
  <c r="B2" i="65" s="1"/>
  <c r="N14" i="64"/>
  <c r="M14" i="64" s="1"/>
  <c r="J8" i="64" s="1"/>
  <c r="K8" i="64" s="1"/>
  <c r="N14" i="63"/>
  <c r="M14" i="63" s="1"/>
  <c r="N14" i="62"/>
  <c r="M14" i="62" s="1"/>
  <c r="N14" i="61"/>
  <c r="M14" i="61"/>
  <c r="J8" i="61" s="1"/>
  <c r="K8" i="61" s="1"/>
  <c r="N14" i="60"/>
  <c r="M14" i="60" s="1"/>
  <c r="J8" i="60" s="1"/>
  <c r="K8" i="60" s="1"/>
  <c r="N14" i="59"/>
  <c r="M14" i="59"/>
  <c r="B2" i="59" s="1"/>
  <c r="N14" i="58"/>
  <c r="M14" i="58" s="1"/>
  <c r="J8" i="58" s="1"/>
  <c r="K8" i="58" s="1"/>
  <c r="N14" i="57"/>
  <c r="M14" i="57"/>
  <c r="N14" i="56"/>
  <c r="M14" i="56" s="1"/>
  <c r="J8" i="56" s="1"/>
  <c r="N14" i="55"/>
  <c r="M14" i="55" s="1"/>
  <c r="N14" i="54"/>
  <c r="M14" i="54" s="1"/>
  <c r="N14" i="53"/>
  <c r="M14" i="53"/>
  <c r="J8" i="53" s="1"/>
  <c r="K8" i="53" s="1"/>
  <c r="N14" i="52"/>
  <c r="M14" i="52" s="1"/>
  <c r="B2" i="52" s="1"/>
  <c r="N14" i="51"/>
  <c r="M14" i="51" s="1"/>
  <c r="B2" i="51" s="1"/>
  <c r="N14" i="50"/>
  <c r="M14" i="50" s="1"/>
  <c r="N14" i="49"/>
  <c r="M14" i="49"/>
  <c r="J8" i="49" s="1"/>
  <c r="K8" i="49" s="1"/>
  <c r="N14" i="48"/>
  <c r="M14" i="48" s="1"/>
  <c r="N14" i="47"/>
  <c r="M14" i="47"/>
  <c r="J8" i="47" s="1"/>
  <c r="N14" i="46"/>
  <c r="M14" i="46" s="1"/>
  <c r="B2" i="46" s="1"/>
  <c r="N14" i="45"/>
  <c r="M14" i="45"/>
  <c r="J8" i="45" s="1"/>
  <c r="K8" i="45" s="1"/>
  <c r="N14" i="44"/>
  <c r="M14" i="44" s="1"/>
  <c r="B2" i="44" s="1"/>
  <c r="N14" i="43"/>
  <c r="M14" i="43" s="1"/>
  <c r="B2" i="43" s="1"/>
  <c r="N14" i="39"/>
  <c r="M14" i="39" s="1"/>
  <c r="N14" i="42"/>
  <c r="M14" i="42" s="1"/>
  <c r="N14" i="41"/>
  <c r="M14" i="41" s="1"/>
  <c r="N14" i="40"/>
  <c r="M14" i="40"/>
  <c r="J8" i="40" s="1"/>
  <c r="N14" i="38"/>
  <c r="M14" i="38" s="1"/>
  <c r="J8" i="38" s="1"/>
  <c r="K8" i="38" s="1"/>
  <c r="N14" i="37"/>
  <c r="M14" i="37" s="1"/>
  <c r="N14" i="36"/>
  <c r="M14" i="36" s="1"/>
  <c r="N14" i="35"/>
  <c r="M14" i="35" s="1"/>
  <c r="B2" i="35" s="1"/>
  <c r="N14" i="34"/>
  <c r="M14" i="34" s="1"/>
  <c r="J8" i="34" s="1"/>
  <c r="K8" i="34" s="1"/>
  <c r="N14" i="33"/>
  <c r="M14" i="33"/>
  <c r="J8" i="33" s="1"/>
  <c r="K8" i="33" s="1"/>
  <c r="N14" i="123"/>
  <c r="M14" i="123" s="1"/>
  <c r="H10" i="122"/>
  <c r="I10" i="122" s="1"/>
  <c r="H9" i="122"/>
  <c r="I9" i="122" s="1"/>
  <c r="H8" i="122"/>
  <c r="I8" i="122" s="1"/>
  <c r="I7" i="122"/>
  <c r="H7" i="122"/>
  <c r="H6" i="122"/>
  <c r="I6" i="122" s="1"/>
  <c r="K5" i="122"/>
  <c r="J5" i="122"/>
  <c r="J4" i="122"/>
  <c r="L3" i="122"/>
  <c r="K3" i="122"/>
  <c r="J3" i="122"/>
  <c r="C2" i="122"/>
  <c r="H10" i="121"/>
  <c r="I10" i="121" s="1"/>
  <c r="H9" i="121"/>
  <c r="I9" i="121" s="1"/>
  <c r="H8" i="121"/>
  <c r="I8" i="121" s="1"/>
  <c r="I7" i="121"/>
  <c r="H7" i="121"/>
  <c r="H6" i="121"/>
  <c r="I6" i="121" s="1"/>
  <c r="K5" i="121"/>
  <c r="J5" i="121"/>
  <c r="J4" i="121"/>
  <c r="L3" i="121"/>
  <c r="K3" i="121"/>
  <c r="J3" i="121"/>
  <c r="C2" i="121"/>
  <c r="H10" i="120"/>
  <c r="I10" i="120" s="1"/>
  <c r="H9" i="120"/>
  <c r="I9" i="120" s="1"/>
  <c r="H8" i="120"/>
  <c r="I8" i="120" s="1"/>
  <c r="I7" i="120"/>
  <c r="H7" i="120"/>
  <c r="H6" i="120"/>
  <c r="I6" i="120" s="1"/>
  <c r="L5" i="120"/>
  <c r="K5" i="120"/>
  <c r="J5" i="120"/>
  <c r="L4" i="120"/>
  <c r="K4" i="120"/>
  <c r="J4" i="120"/>
  <c r="G4" i="120" s="1"/>
  <c r="L3" i="120"/>
  <c r="K3" i="120"/>
  <c r="J3" i="120"/>
  <c r="C2" i="120"/>
  <c r="H10" i="119"/>
  <c r="I10" i="119" s="1"/>
  <c r="H9" i="119"/>
  <c r="I9" i="119" s="1"/>
  <c r="H8" i="119"/>
  <c r="I8" i="119" s="1"/>
  <c r="H7" i="119"/>
  <c r="H6" i="119"/>
  <c r="I7" i="119" s="1"/>
  <c r="J5" i="119"/>
  <c r="J4" i="119"/>
  <c r="L3" i="119"/>
  <c r="K3" i="119"/>
  <c r="J3" i="119"/>
  <c r="C2" i="119"/>
  <c r="H10" i="118"/>
  <c r="I10" i="118" s="1"/>
  <c r="H9" i="118"/>
  <c r="I9" i="118" s="1"/>
  <c r="H8" i="118"/>
  <c r="I8" i="118" s="1"/>
  <c r="I7" i="118"/>
  <c r="H7" i="118"/>
  <c r="H6" i="118"/>
  <c r="I6" i="118" s="1"/>
  <c r="J5" i="118"/>
  <c r="K4" i="118"/>
  <c r="J4" i="118"/>
  <c r="L3" i="118"/>
  <c r="K3" i="118"/>
  <c r="J3" i="118"/>
  <c r="C2" i="118"/>
  <c r="H10" i="117"/>
  <c r="I10" i="117" s="1"/>
  <c r="H9" i="117"/>
  <c r="I9" i="117" s="1"/>
  <c r="H8" i="117"/>
  <c r="I8" i="117" s="1"/>
  <c r="I7" i="117"/>
  <c r="H7" i="117"/>
  <c r="H6" i="117"/>
  <c r="I6" i="117" s="1"/>
  <c r="L5" i="117"/>
  <c r="J5" i="117"/>
  <c r="J4" i="117"/>
  <c r="L3" i="117"/>
  <c r="K3" i="117"/>
  <c r="J3" i="117"/>
  <c r="C2" i="117"/>
  <c r="H10" i="116"/>
  <c r="I10" i="116" s="1"/>
  <c r="H9" i="116"/>
  <c r="I9" i="116" s="1"/>
  <c r="H8" i="116"/>
  <c r="I8" i="116" s="1"/>
  <c r="I7" i="116"/>
  <c r="H7" i="116"/>
  <c r="H6" i="116"/>
  <c r="I6" i="116" s="1"/>
  <c r="K5" i="116"/>
  <c r="J5" i="116"/>
  <c r="G5" i="116" s="1"/>
  <c r="J4" i="116"/>
  <c r="G4" i="116" s="1"/>
  <c r="L3" i="116"/>
  <c r="K3" i="116"/>
  <c r="J3" i="116"/>
  <c r="C2" i="116"/>
  <c r="H10" i="115"/>
  <c r="I10" i="115" s="1"/>
  <c r="H9" i="115"/>
  <c r="I9" i="115" s="1"/>
  <c r="H8" i="115"/>
  <c r="I8" i="115" s="1"/>
  <c r="I7" i="115"/>
  <c r="H7" i="115"/>
  <c r="H6" i="115"/>
  <c r="I6" i="115" s="1"/>
  <c r="K5" i="115"/>
  <c r="J5" i="115"/>
  <c r="J4" i="115"/>
  <c r="L3" i="115"/>
  <c r="K3" i="115"/>
  <c r="J3" i="115"/>
  <c r="C2" i="115"/>
  <c r="H10" i="114"/>
  <c r="I10" i="114" s="1"/>
  <c r="H9" i="114"/>
  <c r="I9" i="114" s="1"/>
  <c r="I8" i="114"/>
  <c r="H8" i="114"/>
  <c r="I7" i="114"/>
  <c r="H7" i="114"/>
  <c r="I6" i="114"/>
  <c r="H6" i="114"/>
  <c r="J5" i="114"/>
  <c r="J4" i="114"/>
  <c r="L3" i="114"/>
  <c r="K3" i="114"/>
  <c r="J3" i="114"/>
  <c r="C2" i="114"/>
  <c r="B2" i="114"/>
  <c r="H10" i="113"/>
  <c r="I10" i="113" s="1"/>
  <c r="H9" i="113"/>
  <c r="I9" i="113" s="1"/>
  <c r="I8" i="113"/>
  <c r="H8" i="113"/>
  <c r="I7" i="113"/>
  <c r="H7" i="113"/>
  <c r="I6" i="113"/>
  <c r="H6" i="113"/>
  <c r="K5" i="113"/>
  <c r="J5" i="113"/>
  <c r="J4" i="113"/>
  <c r="L3" i="113"/>
  <c r="K3" i="113"/>
  <c r="J3" i="113"/>
  <c r="C2" i="113"/>
  <c r="H10" i="112"/>
  <c r="I10" i="112" s="1"/>
  <c r="H9" i="112"/>
  <c r="I9" i="112" s="1"/>
  <c r="H8" i="112"/>
  <c r="I8" i="112" s="1"/>
  <c r="I7" i="112"/>
  <c r="H7" i="112"/>
  <c r="H6" i="112"/>
  <c r="I6" i="112" s="1"/>
  <c r="J5" i="112"/>
  <c r="J4" i="112"/>
  <c r="L3" i="112"/>
  <c r="K3" i="112"/>
  <c r="J3" i="112"/>
  <c r="C2" i="112"/>
  <c r="H10" i="111"/>
  <c r="I10" i="111" s="1"/>
  <c r="H9" i="111"/>
  <c r="I9" i="111" s="1"/>
  <c r="H8" i="111"/>
  <c r="I8" i="111" s="1"/>
  <c r="I7" i="111"/>
  <c r="H7" i="111"/>
  <c r="H6" i="111"/>
  <c r="I6" i="111" s="1"/>
  <c r="J5" i="111"/>
  <c r="J4" i="111"/>
  <c r="L3" i="111"/>
  <c r="K3" i="111"/>
  <c r="J3" i="111"/>
  <c r="C2" i="111"/>
  <c r="H10" i="110"/>
  <c r="I10" i="110" s="1"/>
  <c r="H9" i="110"/>
  <c r="I9" i="110" s="1"/>
  <c r="H8" i="110"/>
  <c r="I8" i="110" s="1"/>
  <c r="H7" i="110"/>
  <c r="H6" i="110"/>
  <c r="I7" i="110" s="1"/>
  <c r="L5" i="110"/>
  <c r="K5" i="110"/>
  <c r="J5" i="110"/>
  <c r="L4" i="110"/>
  <c r="K4" i="110"/>
  <c r="J4" i="110"/>
  <c r="L3" i="110"/>
  <c r="K3" i="110"/>
  <c r="J3" i="110"/>
  <c r="C2" i="110"/>
  <c r="B2" i="110"/>
  <c r="H10" i="109"/>
  <c r="I10" i="109" s="1"/>
  <c r="H9" i="109"/>
  <c r="I9" i="109" s="1"/>
  <c r="H8" i="109"/>
  <c r="I8" i="109" s="1"/>
  <c r="I7" i="109"/>
  <c r="H7" i="109"/>
  <c r="H6" i="109"/>
  <c r="I6" i="109" s="1"/>
  <c r="J5" i="109"/>
  <c r="J4" i="109"/>
  <c r="L3" i="109"/>
  <c r="K3" i="109"/>
  <c r="J3" i="109"/>
  <c r="C2" i="109"/>
  <c r="H10" i="108"/>
  <c r="I10" i="108" s="1"/>
  <c r="H9" i="108"/>
  <c r="I9" i="108" s="1"/>
  <c r="H8" i="108"/>
  <c r="I8" i="108" s="1"/>
  <c r="I7" i="108"/>
  <c r="H7" i="108"/>
  <c r="H6" i="108"/>
  <c r="I6" i="108" s="1"/>
  <c r="K5" i="108"/>
  <c r="J5" i="108"/>
  <c r="G5" i="108" s="1"/>
  <c r="J4" i="108"/>
  <c r="L3" i="108"/>
  <c r="K3" i="108"/>
  <c r="J3" i="108"/>
  <c r="C2" i="108"/>
  <c r="H10" i="107"/>
  <c r="I10" i="107" s="1"/>
  <c r="H9" i="107"/>
  <c r="I9" i="107" s="1"/>
  <c r="H8" i="107"/>
  <c r="I8" i="107" s="1"/>
  <c r="I7" i="107"/>
  <c r="H7" i="107"/>
  <c r="H6" i="107"/>
  <c r="I6" i="107" s="1"/>
  <c r="J5" i="107"/>
  <c r="J4" i="107"/>
  <c r="L3" i="107"/>
  <c r="K3" i="107"/>
  <c r="J3" i="107"/>
  <c r="C2" i="107"/>
  <c r="H10" i="106"/>
  <c r="I10" i="106" s="1"/>
  <c r="H9" i="106"/>
  <c r="I9" i="106" s="1"/>
  <c r="H8" i="106"/>
  <c r="I8" i="106" s="1"/>
  <c r="H7" i="106"/>
  <c r="H6" i="106"/>
  <c r="I7" i="106" s="1"/>
  <c r="J5" i="106"/>
  <c r="K4" i="106"/>
  <c r="J4" i="106"/>
  <c r="L3" i="106"/>
  <c r="K3" i="106"/>
  <c r="J3" i="106"/>
  <c r="C2" i="106"/>
  <c r="H10" i="105"/>
  <c r="I10" i="105" s="1"/>
  <c r="H9" i="105"/>
  <c r="I9" i="105" s="1"/>
  <c r="I8" i="105"/>
  <c r="H8" i="105"/>
  <c r="H7" i="105"/>
  <c r="I6" i="105"/>
  <c r="H6" i="105"/>
  <c r="I7" i="105" s="1"/>
  <c r="J5" i="105"/>
  <c r="J4" i="105"/>
  <c r="L3" i="105"/>
  <c r="K3" i="105"/>
  <c r="J3" i="105"/>
  <c r="C2" i="105"/>
  <c r="H10" i="104"/>
  <c r="I10" i="104" s="1"/>
  <c r="H9" i="104"/>
  <c r="I9" i="104" s="1"/>
  <c r="H8" i="104"/>
  <c r="I8" i="104" s="1"/>
  <c r="H7" i="104"/>
  <c r="H6" i="104"/>
  <c r="I7" i="104" s="1"/>
  <c r="J5" i="104"/>
  <c r="J4" i="104"/>
  <c r="G4" i="104" s="1"/>
  <c r="L3" i="104"/>
  <c r="K3" i="104"/>
  <c r="J3" i="104"/>
  <c r="C2" i="104"/>
  <c r="H10" i="103"/>
  <c r="I10" i="103" s="1"/>
  <c r="H9" i="103"/>
  <c r="I9" i="103" s="1"/>
  <c r="I8" i="103"/>
  <c r="H8" i="103"/>
  <c r="H7" i="103"/>
  <c r="I6" i="103"/>
  <c r="H6" i="103"/>
  <c r="I7" i="103" s="1"/>
  <c r="J5" i="103"/>
  <c r="J4" i="103"/>
  <c r="L3" i="103"/>
  <c r="K3" i="103"/>
  <c r="J3" i="103"/>
  <c r="C2" i="103"/>
  <c r="H10" i="102"/>
  <c r="I10" i="102" s="1"/>
  <c r="H9" i="102"/>
  <c r="I9" i="102" s="1"/>
  <c r="H8" i="102"/>
  <c r="I8" i="102" s="1"/>
  <c r="I7" i="102"/>
  <c r="H7" i="102"/>
  <c r="H6" i="102"/>
  <c r="I6" i="102" s="1"/>
  <c r="J5" i="102"/>
  <c r="J4" i="102"/>
  <c r="L3" i="102"/>
  <c r="K3" i="102"/>
  <c r="J3" i="102"/>
  <c r="C2" i="102"/>
  <c r="H10" i="101"/>
  <c r="I10" i="101" s="1"/>
  <c r="H9" i="101"/>
  <c r="I9" i="101" s="1"/>
  <c r="I8" i="101"/>
  <c r="H8" i="101"/>
  <c r="H7" i="101"/>
  <c r="I6" i="101"/>
  <c r="H6" i="101"/>
  <c r="I7" i="101" s="1"/>
  <c r="J5" i="101"/>
  <c r="J4" i="101"/>
  <c r="L3" i="101"/>
  <c r="K3" i="101"/>
  <c r="J3" i="101"/>
  <c r="C2" i="101"/>
  <c r="H10" i="100"/>
  <c r="I10" i="100" s="1"/>
  <c r="H9" i="100"/>
  <c r="I9" i="100" s="1"/>
  <c r="H8" i="100"/>
  <c r="I8" i="100" s="1"/>
  <c r="I7" i="100"/>
  <c r="H7" i="100"/>
  <c r="H6" i="100"/>
  <c r="I6" i="100" s="1"/>
  <c r="L5" i="100"/>
  <c r="J5" i="100"/>
  <c r="G5" i="100" s="1"/>
  <c r="J4" i="100"/>
  <c r="G4" i="100" s="1"/>
  <c r="L3" i="100"/>
  <c r="K3" i="100"/>
  <c r="J3" i="100"/>
  <c r="C2" i="100"/>
  <c r="B2" i="100"/>
  <c r="H10" i="99"/>
  <c r="I10" i="99" s="1"/>
  <c r="H9" i="99"/>
  <c r="I9" i="99" s="1"/>
  <c r="H8" i="99"/>
  <c r="I8" i="99" s="1"/>
  <c r="I7" i="99"/>
  <c r="H7" i="99"/>
  <c r="H6" i="99"/>
  <c r="I6" i="99" s="1"/>
  <c r="J5" i="99"/>
  <c r="J4" i="99"/>
  <c r="L3" i="99"/>
  <c r="K3" i="99"/>
  <c r="J3" i="99"/>
  <c r="C2" i="99"/>
  <c r="H10" i="98"/>
  <c r="I10" i="98" s="1"/>
  <c r="H9" i="98"/>
  <c r="I9" i="98" s="1"/>
  <c r="H8" i="98"/>
  <c r="I8" i="98" s="1"/>
  <c r="H7" i="98"/>
  <c r="H6" i="98"/>
  <c r="I6" i="98" s="1"/>
  <c r="L5" i="98"/>
  <c r="K5" i="98"/>
  <c r="J5" i="98"/>
  <c r="L4" i="98"/>
  <c r="K4" i="98"/>
  <c r="J4" i="98"/>
  <c r="L3" i="98"/>
  <c r="K3" i="98"/>
  <c r="J3" i="98"/>
  <c r="C2" i="98"/>
  <c r="H10" i="97"/>
  <c r="I10" i="97" s="1"/>
  <c r="H9" i="97"/>
  <c r="I9" i="97" s="1"/>
  <c r="H8" i="97"/>
  <c r="I8" i="97" s="1"/>
  <c r="H7" i="97"/>
  <c r="H6" i="97"/>
  <c r="J5" i="97"/>
  <c r="J4" i="97"/>
  <c r="L3" i="97"/>
  <c r="K3" i="97"/>
  <c r="J3" i="97"/>
  <c r="I10" i="96"/>
  <c r="H10" i="96"/>
  <c r="H9" i="96"/>
  <c r="I9" i="96" s="1"/>
  <c r="H8" i="96"/>
  <c r="I8" i="96" s="1"/>
  <c r="H7" i="96"/>
  <c r="H6" i="96"/>
  <c r="I6" i="96" s="1"/>
  <c r="J5" i="96"/>
  <c r="G5" i="96" s="1"/>
  <c r="J4" i="96"/>
  <c r="G4" i="96"/>
  <c r="L3" i="96"/>
  <c r="K3" i="96"/>
  <c r="J3" i="96"/>
  <c r="C2" i="96"/>
  <c r="I10" i="95"/>
  <c r="H10" i="95"/>
  <c r="H9" i="95"/>
  <c r="I9" i="95" s="1"/>
  <c r="H8" i="95"/>
  <c r="I8" i="95" s="1"/>
  <c r="H7" i="95"/>
  <c r="H6" i="95"/>
  <c r="J5" i="95"/>
  <c r="J4" i="95"/>
  <c r="G4" i="95" s="1"/>
  <c r="L3" i="95"/>
  <c r="K3" i="95"/>
  <c r="J3" i="95"/>
  <c r="C2" i="95"/>
  <c r="I10" i="94"/>
  <c r="H10" i="94"/>
  <c r="H9" i="94"/>
  <c r="I9" i="94" s="1"/>
  <c r="H8" i="94"/>
  <c r="I8" i="94" s="1"/>
  <c r="H7" i="94"/>
  <c r="H6" i="94"/>
  <c r="I6" i="94" s="1"/>
  <c r="L5" i="94"/>
  <c r="K5" i="94"/>
  <c r="J5" i="94"/>
  <c r="G5" i="94" s="1"/>
  <c r="J4" i="94"/>
  <c r="L3" i="94"/>
  <c r="K3" i="94"/>
  <c r="J3" i="94"/>
  <c r="C2" i="94"/>
  <c r="B2" i="94"/>
  <c r="H10" i="93"/>
  <c r="I10" i="93" s="1"/>
  <c r="I9" i="93"/>
  <c r="H9" i="93"/>
  <c r="H8" i="93"/>
  <c r="I8" i="93" s="1"/>
  <c r="H7" i="93"/>
  <c r="H6" i="93"/>
  <c r="L5" i="93"/>
  <c r="K5" i="93"/>
  <c r="J5" i="93"/>
  <c r="K4" i="93"/>
  <c r="J4" i="93"/>
  <c r="L3" i="93"/>
  <c r="K3" i="93"/>
  <c r="J3" i="93"/>
  <c r="C2" i="93"/>
  <c r="H10" i="92"/>
  <c r="I10" i="92" s="1"/>
  <c r="I9" i="92"/>
  <c r="H9" i="92"/>
  <c r="H8" i="92"/>
  <c r="I8" i="92" s="1"/>
  <c r="H7" i="92"/>
  <c r="H6" i="92"/>
  <c r="I6" i="92" s="1"/>
  <c r="K5" i="92"/>
  <c r="H5" i="92" s="1"/>
  <c r="J5" i="92"/>
  <c r="G5" i="92" s="1"/>
  <c r="J4" i="92"/>
  <c r="G4" i="92" s="1"/>
  <c r="L3" i="92"/>
  <c r="K3" i="92"/>
  <c r="J3" i="92"/>
  <c r="C2" i="92"/>
  <c r="B2" i="92"/>
  <c r="H10" i="91"/>
  <c r="I10" i="91" s="1"/>
  <c r="H9" i="91"/>
  <c r="I9" i="91" s="1"/>
  <c r="H8" i="91"/>
  <c r="I8" i="91" s="1"/>
  <c r="H7" i="91"/>
  <c r="H6" i="91"/>
  <c r="L5" i="91"/>
  <c r="J5" i="91"/>
  <c r="K4" i="91"/>
  <c r="J4" i="91"/>
  <c r="L3" i="91"/>
  <c r="K3" i="91"/>
  <c r="J3" i="91"/>
  <c r="C2" i="91"/>
  <c r="H10" i="90"/>
  <c r="I10" i="90" s="1"/>
  <c r="H9" i="90"/>
  <c r="I9" i="90" s="1"/>
  <c r="J8" i="90"/>
  <c r="H8" i="90"/>
  <c r="I8" i="90" s="1"/>
  <c r="H7" i="90"/>
  <c r="H6" i="90"/>
  <c r="I6" i="90" s="1"/>
  <c r="J5" i="90"/>
  <c r="G5" i="90" s="1"/>
  <c r="J4" i="90"/>
  <c r="G4" i="90" s="1"/>
  <c r="L3" i="90"/>
  <c r="K3" i="90"/>
  <c r="J3" i="90"/>
  <c r="C2" i="90"/>
  <c r="B2" i="90"/>
  <c r="I10" i="89"/>
  <c r="H10" i="89"/>
  <c r="H9" i="89"/>
  <c r="I9" i="89" s="1"/>
  <c r="H8" i="89"/>
  <c r="I8" i="89" s="1"/>
  <c r="H7" i="89"/>
  <c r="H6" i="89"/>
  <c r="K5" i="89"/>
  <c r="J5" i="89"/>
  <c r="J4" i="89"/>
  <c r="L3" i="89"/>
  <c r="K3" i="89"/>
  <c r="J3" i="89"/>
  <c r="C2" i="89"/>
  <c r="H10" i="88"/>
  <c r="I10" i="88" s="1"/>
  <c r="H9" i="88"/>
  <c r="I9" i="88" s="1"/>
  <c r="H8" i="88"/>
  <c r="I8" i="88" s="1"/>
  <c r="H7" i="88"/>
  <c r="H6" i="88"/>
  <c r="I6" i="88" s="1"/>
  <c r="J5" i="88"/>
  <c r="J4" i="88"/>
  <c r="L3" i="88"/>
  <c r="K3" i="88"/>
  <c r="J3" i="88"/>
  <c r="C2" i="88"/>
  <c r="H10" i="87"/>
  <c r="I10" i="87" s="1"/>
  <c r="H9" i="87"/>
  <c r="I9" i="87" s="1"/>
  <c r="H8" i="87"/>
  <c r="I8" i="87" s="1"/>
  <c r="H7" i="87"/>
  <c r="H6" i="87"/>
  <c r="L5" i="87"/>
  <c r="J5" i="87"/>
  <c r="J4" i="87"/>
  <c r="L3" i="87"/>
  <c r="K3" i="87"/>
  <c r="J3" i="87"/>
  <c r="C2" i="87"/>
  <c r="H10" i="86"/>
  <c r="I10" i="86" s="1"/>
  <c r="I9" i="86"/>
  <c r="H9" i="86"/>
  <c r="H8" i="86"/>
  <c r="I8" i="86" s="1"/>
  <c r="H7" i="86"/>
  <c r="H6" i="86"/>
  <c r="I6" i="86" s="1"/>
  <c r="K5" i="86"/>
  <c r="H5" i="86" s="1"/>
  <c r="J5" i="86"/>
  <c r="G5" i="86" s="1"/>
  <c r="J4" i="86"/>
  <c r="L3" i="86"/>
  <c r="K3" i="86"/>
  <c r="J3" i="86"/>
  <c r="C2" i="86"/>
  <c r="B2" i="86"/>
  <c r="I10" i="85"/>
  <c r="H10" i="85"/>
  <c r="H9" i="85"/>
  <c r="I9" i="85" s="1"/>
  <c r="H8" i="85"/>
  <c r="I8" i="85" s="1"/>
  <c r="H7" i="85"/>
  <c r="H6" i="85"/>
  <c r="L5" i="85"/>
  <c r="K5" i="85"/>
  <c r="J5" i="85"/>
  <c r="J4" i="85"/>
  <c r="L3" i="85"/>
  <c r="K3" i="85"/>
  <c r="J3" i="85"/>
  <c r="C2" i="85"/>
  <c r="H10" i="84"/>
  <c r="I10" i="84" s="1"/>
  <c r="H9" i="84"/>
  <c r="I9" i="84" s="1"/>
  <c r="J8" i="84"/>
  <c r="H8" i="84"/>
  <c r="I8" i="84" s="1"/>
  <c r="H7" i="84"/>
  <c r="H6" i="84"/>
  <c r="I6" i="84" s="1"/>
  <c r="J5" i="84"/>
  <c r="G5" i="84"/>
  <c r="L4" i="84"/>
  <c r="J4" i="84"/>
  <c r="G4" i="84" s="1"/>
  <c r="L3" i="84"/>
  <c r="K3" i="84"/>
  <c r="J3" i="84"/>
  <c r="C2" i="84"/>
  <c r="B2" i="84"/>
  <c r="I10" i="83"/>
  <c r="H10" i="83"/>
  <c r="H9" i="83"/>
  <c r="I9" i="83" s="1"/>
  <c r="H8" i="83"/>
  <c r="I8" i="83" s="1"/>
  <c r="H7" i="83"/>
  <c r="H6" i="83"/>
  <c r="L5" i="83"/>
  <c r="K5" i="83"/>
  <c r="H5" i="83" s="1"/>
  <c r="J5" i="83"/>
  <c r="J4" i="83"/>
  <c r="L3" i="83"/>
  <c r="K3" i="83"/>
  <c r="J3" i="83"/>
  <c r="C2" i="83"/>
  <c r="H10" i="82"/>
  <c r="I10" i="82" s="1"/>
  <c r="H9" i="82"/>
  <c r="I9" i="82" s="1"/>
  <c r="J8" i="82"/>
  <c r="H8" i="82"/>
  <c r="I8" i="82" s="1"/>
  <c r="H7" i="82"/>
  <c r="H6" i="82"/>
  <c r="I6" i="82" s="1"/>
  <c r="L5" i="82"/>
  <c r="K5" i="82"/>
  <c r="H5" i="82" s="1"/>
  <c r="J5" i="82"/>
  <c r="G5" i="82"/>
  <c r="K4" i="82"/>
  <c r="H4" i="82" s="1"/>
  <c r="J4" i="82"/>
  <c r="G4" i="82" s="1"/>
  <c r="L3" i="82"/>
  <c r="K3" i="82"/>
  <c r="J3" i="82"/>
  <c r="C2" i="82"/>
  <c r="B2" i="82"/>
  <c r="I10" i="81"/>
  <c r="H10" i="81"/>
  <c r="H9" i="81"/>
  <c r="I9" i="81" s="1"/>
  <c r="H8" i="81"/>
  <c r="I8" i="81" s="1"/>
  <c r="H7" i="81"/>
  <c r="H6" i="81"/>
  <c r="J5" i="81"/>
  <c r="J4" i="81"/>
  <c r="L3" i="81"/>
  <c r="K3" i="81"/>
  <c r="J3" i="81"/>
  <c r="C2" i="81"/>
  <c r="H10" i="80"/>
  <c r="I10" i="80" s="1"/>
  <c r="H9" i="80"/>
  <c r="I9" i="80" s="1"/>
  <c r="J8" i="80"/>
  <c r="H8" i="80"/>
  <c r="I8" i="80" s="1"/>
  <c r="H7" i="80"/>
  <c r="H6" i="80"/>
  <c r="I6" i="80" s="1"/>
  <c r="L5" i="80"/>
  <c r="K5" i="80"/>
  <c r="J5" i="80"/>
  <c r="K4" i="80"/>
  <c r="J4" i="80"/>
  <c r="L3" i="80"/>
  <c r="K3" i="80"/>
  <c r="J3" i="80"/>
  <c r="C2" i="80"/>
  <c r="B2" i="80"/>
  <c r="I10" i="79"/>
  <c r="H10" i="79"/>
  <c r="H9" i="79"/>
  <c r="I9" i="79" s="1"/>
  <c r="H8" i="79"/>
  <c r="I8" i="79" s="1"/>
  <c r="H7" i="79"/>
  <c r="H6" i="79"/>
  <c r="L5" i="79"/>
  <c r="K5" i="79"/>
  <c r="J5" i="79"/>
  <c r="J4" i="79"/>
  <c r="L3" i="79"/>
  <c r="K3" i="79"/>
  <c r="J3" i="79"/>
  <c r="C2" i="79"/>
  <c r="I10" i="78"/>
  <c r="H10" i="78"/>
  <c r="H9" i="78"/>
  <c r="I9" i="78" s="1"/>
  <c r="J8" i="78"/>
  <c r="H8" i="78"/>
  <c r="I8" i="78" s="1"/>
  <c r="H7" i="78"/>
  <c r="H6" i="78"/>
  <c r="I6" i="78" s="1"/>
  <c r="J5" i="78"/>
  <c r="G5" i="78"/>
  <c r="J4" i="78"/>
  <c r="G4" i="78"/>
  <c r="L3" i="78"/>
  <c r="K3" i="78"/>
  <c r="J3" i="78"/>
  <c r="C2" i="78"/>
  <c r="B2" i="78"/>
  <c r="H10" i="77"/>
  <c r="I10" i="77" s="1"/>
  <c r="H9" i="77"/>
  <c r="I9" i="77" s="1"/>
  <c r="H8" i="77"/>
  <c r="I8" i="77" s="1"/>
  <c r="H7" i="77"/>
  <c r="H6" i="77"/>
  <c r="J5" i="77"/>
  <c r="J4" i="77"/>
  <c r="L3" i="77"/>
  <c r="K3" i="77"/>
  <c r="J3" i="77"/>
  <c r="C2" i="77"/>
  <c r="B2" i="77"/>
  <c r="H10" i="76"/>
  <c r="I10" i="76" s="1"/>
  <c r="H9" i="76"/>
  <c r="I9" i="76" s="1"/>
  <c r="J8" i="76"/>
  <c r="H8" i="76"/>
  <c r="I8" i="76" s="1"/>
  <c r="H7" i="76"/>
  <c r="H6" i="76"/>
  <c r="I6" i="76" s="1"/>
  <c r="J5" i="76"/>
  <c r="G5" i="76"/>
  <c r="J4" i="76"/>
  <c r="G4" i="76"/>
  <c r="L3" i="76"/>
  <c r="K3" i="76"/>
  <c r="J3" i="76"/>
  <c r="C2" i="76"/>
  <c r="B2" i="76"/>
  <c r="H10" i="75"/>
  <c r="I10" i="75" s="1"/>
  <c r="I9" i="75"/>
  <c r="H9" i="75"/>
  <c r="H8" i="75"/>
  <c r="I8" i="75" s="1"/>
  <c r="H7" i="75"/>
  <c r="H6" i="75"/>
  <c r="L5" i="75"/>
  <c r="K5" i="75"/>
  <c r="J5" i="75"/>
  <c r="L4" i="75"/>
  <c r="J4" i="75"/>
  <c r="L3" i="75"/>
  <c r="K3" i="75"/>
  <c r="J3" i="75"/>
  <c r="C2" i="75"/>
  <c r="H10" i="74"/>
  <c r="I10" i="74" s="1"/>
  <c r="I9" i="74"/>
  <c r="H9" i="74"/>
  <c r="H8" i="74"/>
  <c r="I8" i="74" s="1"/>
  <c r="H7" i="74"/>
  <c r="H6" i="74"/>
  <c r="I6" i="74" s="1"/>
  <c r="J5" i="74"/>
  <c r="G5" i="74"/>
  <c r="J4" i="74"/>
  <c r="G4" i="74"/>
  <c r="L3" i="74"/>
  <c r="K3" i="74"/>
  <c r="J3" i="74"/>
  <c r="C2" i="74"/>
  <c r="H10" i="73"/>
  <c r="I10" i="73" s="1"/>
  <c r="H9" i="73"/>
  <c r="I9" i="73" s="1"/>
  <c r="H8" i="73"/>
  <c r="I8" i="73" s="1"/>
  <c r="H7" i="73"/>
  <c r="H6" i="73"/>
  <c r="J5" i="73"/>
  <c r="J4" i="73"/>
  <c r="L3" i="73"/>
  <c r="K3" i="73"/>
  <c r="J3" i="73"/>
  <c r="C2" i="73"/>
  <c r="H10" i="72"/>
  <c r="I10" i="72" s="1"/>
  <c r="H9" i="72"/>
  <c r="I9" i="72" s="1"/>
  <c r="H8" i="72"/>
  <c r="I8" i="72" s="1"/>
  <c r="H7" i="72"/>
  <c r="H6" i="72"/>
  <c r="J5" i="72"/>
  <c r="J4" i="72"/>
  <c r="L3" i="72"/>
  <c r="K3" i="72"/>
  <c r="J3" i="72"/>
  <c r="C2" i="72"/>
  <c r="H10" i="71"/>
  <c r="I10" i="71" s="1"/>
  <c r="H9" i="71"/>
  <c r="I9" i="71" s="1"/>
  <c r="H8" i="71"/>
  <c r="I8" i="71" s="1"/>
  <c r="I7" i="71"/>
  <c r="H7" i="71"/>
  <c r="H6" i="71"/>
  <c r="I6" i="71" s="1"/>
  <c r="L5" i="71"/>
  <c r="K5" i="71"/>
  <c r="H5" i="71" s="1"/>
  <c r="J5" i="71"/>
  <c r="J4" i="71"/>
  <c r="L3" i="71"/>
  <c r="K3" i="71"/>
  <c r="J3" i="71"/>
  <c r="C2" i="71"/>
  <c r="H10" i="70"/>
  <c r="I10" i="70" s="1"/>
  <c r="H9" i="70"/>
  <c r="I9" i="70" s="1"/>
  <c r="H8" i="70"/>
  <c r="I8" i="70" s="1"/>
  <c r="I7" i="70"/>
  <c r="H7" i="70"/>
  <c r="H6" i="70"/>
  <c r="I6" i="70" s="1"/>
  <c r="J5" i="70"/>
  <c r="G5" i="70" s="1"/>
  <c r="J4" i="70"/>
  <c r="L3" i="70"/>
  <c r="K3" i="70"/>
  <c r="J3" i="70"/>
  <c r="C2" i="70"/>
  <c r="H10" i="69"/>
  <c r="I10" i="69" s="1"/>
  <c r="H9" i="69"/>
  <c r="I9" i="69" s="1"/>
  <c r="H8" i="69"/>
  <c r="I8" i="69" s="1"/>
  <c r="I7" i="69"/>
  <c r="H7" i="69"/>
  <c r="H6" i="69"/>
  <c r="I6" i="69" s="1"/>
  <c r="L5" i="69"/>
  <c r="K5" i="69"/>
  <c r="J5" i="69"/>
  <c r="J4" i="69"/>
  <c r="L3" i="69"/>
  <c r="K3" i="69"/>
  <c r="J3" i="69"/>
  <c r="C2" i="69"/>
  <c r="H10" i="68"/>
  <c r="I10" i="68" s="1"/>
  <c r="H9" i="68"/>
  <c r="I9" i="68" s="1"/>
  <c r="J8" i="68"/>
  <c r="H8" i="68"/>
  <c r="I8" i="68" s="1"/>
  <c r="H7" i="68"/>
  <c r="H6" i="68"/>
  <c r="I7" i="68" s="1"/>
  <c r="J5" i="68"/>
  <c r="G5" i="68" s="1"/>
  <c r="L4" i="68"/>
  <c r="J4" i="68"/>
  <c r="G4" i="68" s="1"/>
  <c r="L3" i="68"/>
  <c r="K3" i="68"/>
  <c r="J3" i="68"/>
  <c r="C2" i="68"/>
  <c r="B2" i="68"/>
  <c r="H10" i="67"/>
  <c r="I10" i="67" s="1"/>
  <c r="H9" i="67"/>
  <c r="I9" i="67" s="1"/>
  <c r="H8" i="67"/>
  <c r="I8" i="67" s="1"/>
  <c r="I7" i="67"/>
  <c r="H7" i="67"/>
  <c r="H6" i="67"/>
  <c r="I6" i="67" s="1"/>
  <c r="K5" i="67"/>
  <c r="J5" i="67"/>
  <c r="J4" i="67"/>
  <c r="L3" i="67"/>
  <c r="K3" i="67"/>
  <c r="J3" i="67"/>
  <c r="C2" i="67"/>
  <c r="H10" i="66"/>
  <c r="I10" i="66" s="1"/>
  <c r="H9" i="66"/>
  <c r="I9" i="66" s="1"/>
  <c r="J8" i="66"/>
  <c r="K8" i="66" s="1"/>
  <c r="H8" i="66"/>
  <c r="I8" i="66" s="1"/>
  <c r="I7" i="66"/>
  <c r="H7" i="66"/>
  <c r="H6" i="66"/>
  <c r="I6" i="66" s="1"/>
  <c r="L5" i="66"/>
  <c r="J5" i="66"/>
  <c r="G5" i="66" s="1"/>
  <c r="J4" i="66"/>
  <c r="G4" i="66" s="1"/>
  <c r="L3" i="66"/>
  <c r="K3" i="66"/>
  <c r="J3" i="66"/>
  <c r="C2" i="66"/>
  <c r="B2" i="66"/>
  <c r="H10" i="65"/>
  <c r="I10" i="65" s="1"/>
  <c r="H9" i="65"/>
  <c r="I9" i="65" s="1"/>
  <c r="H8" i="65"/>
  <c r="I8" i="65" s="1"/>
  <c r="I7" i="65"/>
  <c r="H7" i="65"/>
  <c r="H6" i="65"/>
  <c r="I6" i="65" s="1"/>
  <c r="L5" i="65"/>
  <c r="J5" i="65"/>
  <c r="J4" i="65"/>
  <c r="L3" i="65"/>
  <c r="K3" i="65"/>
  <c r="J3" i="65"/>
  <c r="C2" i="65"/>
  <c r="H10" i="64"/>
  <c r="I10" i="64" s="1"/>
  <c r="H9" i="64"/>
  <c r="I9" i="64" s="1"/>
  <c r="I8" i="64"/>
  <c r="H8" i="64"/>
  <c r="I7" i="64"/>
  <c r="H7" i="64"/>
  <c r="I6" i="64"/>
  <c r="H6" i="64"/>
  <c r="J5" i="64"/>
  <c r="J4" i="64"/>
  <c r="L3" i="64"/>
  <c r="K3" i="64"/>
  <c r="J3" i="64"/>
  <c r="C2" i="64"/>
  <c r="H10" i="63"/>
  <c r="I10" i="63" s="1"/>
  <c r="H9" i="63"/>
  <c r="I9" i="63" s="1"/>
  <c r="H8" i="63"/>
  <c r="I8" i="63" s="1"/>
  <c r="H7" i="63"/>
  <c r="H6" i="63"/>
  <c r="I7" i="63" s="1"/>
  <c r="L5" i="63"/>
  <c r="J5" i="63"/>
  <c r="J4" i="63"/>
  <c r="L3" i="63"/>
  <c r="K3" i="63"/>
  <c r="J3" i="63"/>
  <c r="C2" i="63"/>
  <c r="H10" i="62"/>
  <c r="I10" i="62" s="1"/>
  <c r="H9" i="62"/>
  <c r="I9" i="62" s="1"/>
  <c r="J8" i="62"/>
  <c r="K8" i="62" s="1"/>
  <c r="H8" i="62"/>
  <c r="I8" i="62" s="1"/>
  <c r="H7" i="62"/>
  <c r="H6" i="62"/>
  <c r="I7" i="62" s="1"/>
  <c r="J5" i="62"/>
  <c r="G5" i="62" s="1"/>
  <c r="K4" i="62"/>
  <c r="H4" i="62" s="1"/>
  <c r="J4" i="62"/>
  <c r="G4" i="62" s="1"/>
  <c r="L3" i="62"/>
  <c r="K3" i="62"/>
  <c r="J3" i="62"/>
  <c r="C2" i="62"/>
  <c r="B2" i="62"/>
  <c r="H10" i="61"/>
  <c r="I10" i="61" s="1"/>
  <c r="H9" i="61"/>
  <c r="I9" i="61" s="1"/>
  <c r="H8" i="61"/>
  <c r="I8" i="61" s="1"/>
  <c r="I7" i="61"/>
  <c r="H7" i="61"/>
  <c r="H6" i="61"/>
  <c r="I6" i="61" s="1"/>
  <c r="J5" i="61"/>
  <c r="J4" i="61"/>
  <c r="G4" i="61" s="1"/>
  <c r="L3" i="61"/>
  <c r="K3" i="61"/>
  <c r="J3" i="61"/>
  <c r="C2" i="61"/>
  <c r="H10" i="60"/>
  <c r="I10" i="60" s="1"/>
  <c r="H9" i="60"/>
  <c r="I9" i="60" s="1"/>
  <c r="H8" i="60"/>
  <c r="I8" i="60" s="1"/>
  <c r="H7" i="60"/>
  <c r="H6" i="60"/>
  <c r="I7" i="60" s="1"/>
  <c r="J5" i="60"/>
  <c r="G5" i="60" s="1"/>
  <c r="J4" i="60"/>
  <c r="L3" i="60"/>
  <c r="K3" i="60"/>
  <c r="J3" i="60"/>
  <c r="C2" i="60"/>
  <c r="B2" i="60"/>
  <c r="H10" i="59"/>
  <c r="I10" i="59" s="1"/>
  <c r="H9" i="59"/>
  <c r="I9" i="59" s="1"/>
  <c r="H8" i="59"/>
  <c r="I8" i="59" s="1"/>
  <c r="H7" i="59"/>
  <c r="H6" i="59"/>
  <c r="I7" i="59" s="1"/>
  <c r="L5" i="59"/>
  <c r="K5" i="59"/>
  <c r="J5" i="59"/>
  <c r="J4" i="59"/>
  <c r="G4" i="59" s="1"/>
  <c r="L3" i="59"/>
  <c r="K3" i="59"/>
  <c r="J3" i="59"/>
  <c r="C2" i="59"/>
  <c r="H10" i="58"/>
  <c r="I10" i="58" s="1"/>
  <c r="H9" i="58"/>
  <c r="I9" i="58" s="1"/>
  <c r="H8" i="58"/>
  <c r="I8" i="58" s="1"/>
  <c r="H7" i="58"/>
  <c r="H6" i="58"/>
  <c r="I7" i="58" s="1"/>
  <c r="J5" i="58"/>
  <c r="L4" i="58"/>
  <c r="J4" i="58"/>
  <c r="L3" i="58"/>
  <c r="K3" i="58"/>
  <c r="J3" i="58"/>
  <c r="C2" i="58"/>
  <c r="H10" i="57"/>
  <c r="I10" i="57" s="1"/>
  <c r="H9" i="57"/>
  <c r="I9" i="57" s="1"/>
  <c r="J8" i="57"/>
  <c r="K8" i="57" s="1"/>
  <c r="H8" i="57"/>
  <c r="I8" i="57" s="1"/>
  <c r="H7" i="57"/>
  <c r="H6" i="57"/>
  <c r="I7" i="57" s="1"/>
  <c r="L5" i="57"/>
  <c r="K5" i="57"/>
  <c r="J5" i="57"/>
  <c r="L4" i="57"/>
  <c r="J4" i="57"/>
  <c r="L3" i="57"/>
  <c r="K3" i="57"/>
  <c r="J3" i="57"/>
  <c r="C2" i="57"/>
  <c r="B2" i="57"/>
  <c r="H10" i="56"/>
  <c r="I10" i="56" s="1"/>
  <c r="H9" i="56"/>
  <c r="I9" i="56" s="1"/>
  <c r="H8" i="56"/>
  <c r="I8" i="56" s="1"/>
  <c r="I7" i="56"/>
  <c r="H7" i="56"/>
  <c r="H6" i="56"/>
  <c r="I6" i="56" s="1"/>
  <c r="L5" i="56"/>
  <c r="J5" i="56"/>
  <c r="K4" i="56"/>
  <c r="J4" i="56"/>
  <c r="L3" i="56"/>
  <c r="K3" i="56"/>
  <c r="J3" i="56"/>
  <c r="C2" i="56"/>
  <c r="H10" i="55"/>
  <c r="I10" i="55" s="1"/>
  <c r="H9" i="55"/>
  <c r="I9" i="55" s="1"/>
  <c r="I8" i="55"/>
  <c r="H8" i="55"/>
  <c r="H7" i="55"/>
  <c r="I6" i="55"/>
  <c r="H6" i="55"/>
  <c r="I7" i="55" s="1"/>
  <c r="L5" i="55"/>
  <c r="K5" i="55"/>
  <c r="J5" i="55"/>
  <c r="K4" i="55"/>
  <c r="J4" i="55"/>
  <c r="L3" i="55"/>
  <c r="K3" i="55"/>
  <c r="J3" i="55"/>
  <c r="C2" i="55"/>
  <c r="H10" i="54"/>
  <c r="I10" i="54" s="1"/>
  <c r="H9" i="54"/>
  <c r="I9" i="54" s="1"/>
  <c r="J8" i="54"/>
  <c r="K8" i="54" s="1"/>
  <c r="H8" i="54"/>
  <c r="I8" i="54" s="1"/>
  <c r="I7" i="54"/>
  <c r="H7" i="54"/>
  <c r="H6" i="54"/>
  <c r="I6" i="54" s="1"/>
  <c r="J5" i="54"/>
  <c r="G5" i="54" s="1"/>
  <c r="J4" i="54"/>
  <c r="G4" i="54" s="1"/>
  <c r="L3" i="54"/>
  <c r="K3" i="54"/>
  <c r="J3" i="54"/>
  <c r="C2" i="54"/>
  <c r="B2" i="54"/>
  <c r="H10" i="53"/>
  <c r="I10" i="53" s="1"/>
  <c r="H9" i="53"/>
  <c r="I9" i="53" s="1"/>
  <c r="H8" i="53"/>
  <c r="I8" i="53" s="1"/>
  <c r="H7" i="53"/>
  <c r="H6" i="53"/>
  <c r="I7" i="53" s="1"/>
  <c r="J5" i="53"/>
  <c r="J4" i="53"/>
  <c r="L3" i="53"/>
  <c r="K3" i="53"/>
  <c r="J3" i="53"/>
  <c r="C2" i="53"/>
  <c r="B2" i="53"/>
  <c r="H10" i="52"/>
  <c r="I10" i="52" s="1"/>
  <c r="H9" i="52"/>
  <c r="I9" i="52" s="1"/>
  <c r="H8" i="52"/>
  <c r="I8" i="52" s="1"/>
  <c r="H7" i="52"/>
  <c r="H6" i="52"/>
  <c r="I7" i="52" s="1"/>
  <c r="J5" i="52"/>
  <c r="J4" i="52"/>
  <c r="L3" i="52"/>
  <c r="K3" i="52"/>
  <c r="J3" i="52"/>
  <c r="C2" i="52"/>
  <c r="H10" i="51"/>
  <c r="I10" i="51" s="1"/>
  <c r="H9" i="51"/>
  <c r="I9" i="51" s="1"/>
  <c r="H8" i="51"/>
  <c r="I8" i="51" s="1"/>
  <c r="I7" i="51"/>
  <c r="H7" i="51"/>
  <c r="H6" i="51"/>
  <c r="I6" i="51" s="1"/>
  <c r="J5" i="51"/>
  <c r="J4" i="51"/>
  <c r="L3" i="51"/>
  <c r="K3" i="51"/>
  <c r="J3" i="51"/>
  <c r="C2" i="51"/>
  <c r="H10" i="50"/>
  <c r="I10" i="50" s="1"/>
  <c r="H9" i="50"/>
  <c r="I9" i="50" s="1"/>
  <c r="J8" i="50"/>
  <c r="K8" i="50" s="1"/>
  <c r="H8" i="50"/>
  <c r="I8" i="50" s="1"/>
  <c r="H7" i="50"/>
  <c r="H6" i="50"/>
  <c r="I7" i="50" s="1"/>
  <c r="J5" i="50"/>
  <c r="G5" i="50" s="1"/>
  <c r="J4" i="50"/>
  <c r="G4" i="50" s="1"/>
  <c r="L3" i="50"/>
  <c r="K3" i="50"/>
  <c r="J3" i="50"/>
  <c r="C2" i="50"/>
  <c r="B2" i="50"/>
  <c r="H10" i="49"/>
  <c r="I10" i="49" s="1"/>
  <c r="H9" i="49"/>
  <c r="I9" i="49" s="1"/>
  <c r="I8" i="49"/>
  <c r="H8" i="49"/>
  <c r="I7" i="49"/>
  <c r="H7" i="49"/>
  <c r="I6" i="49"/>
  <c r="H6" i="49"/>
  <c r="J5" i="49"/>
  <c r="J4" i="49"/>
  <c r="L3" i="49"/>
  <c r="K3" i="49"/>
  <c r="J3" i="49"/>
  <c r="H10" i="48"/>
  <c r="I10" i="48" s="1"/>
  <c r="H9" i="48"/>
  <c r="I9" i="48" s="1"/>
  <c r="J8" i="48"/>
  <c r="K8" i="48" s="1"/>
  <c r="H8" i="48"/>
  <c r="I8" i="48" s="1"/>
  <c r="I7" i="48"/>
  <c r="H7" i="48"/>
  <c r="H6" i="48"/>
  <c r="I6" i="48" s="1"/>
  <c r="L5" i="48"/>
  <c r="K5" i="48"/>
  <c r="J5" i="48"/>
  <c r="G5" i="48" s="1"/>
  <c r="L4" i="48"/>
  <c r="K4" i="48"/>
  <c r="J4" i="48"/>
  <c r="G4" i="48" s="1"/>
  <c r="L3" i="48"/>
  <c r="K3" i="48"/>
  <c r="J3" i="48"/>
  <c r="C2" i="48"/>
  <c r="H10" i="47"/>
  <c r="I10" i="47" s="1"/>
  <c r="H9" i="47"/>
  <c r="I9" i="47" s="1"/>
  <c r="I8" i="47"/>
  <c r="H8" i="47"/>
  <c r="H7" i="47"/>
  <c r="I6" i="47"/>
  <c r="H6" i="47"/>
  <c r="I7" i="47" s="1"/>
  <c r="K5" i="47"/>
  <c r="H5" i="47" s="1"/>
  <c r="J5" i="47"/>
  <c r="G5" i="47" s="1"/>
  <c r="J4" i="47"/>
  <c r="G4" i="47" s="1"/>
  <c r="L3" i="47"/>
  <c r="K3" i="47"/>
  <c r="J3" i="47"/>
  <c r="C2" i="47"/>
  <c r="B2" i="47"/>
  <c r="H10" i="46"/>
  <c r="I10" i="46" s="1"/>
  <c r="H9" i="46"/>
  <c r="I9" i="46" s="1"/>
  <c r="I8" i="46"/>
  <c r="H8" i="46"/>
  <c r="H7" i="46"/>
  <c r="I6" i="46"/>
  <c r="H6" i="46"/>
  <c r="I7" i="46" s="1"/>
  <c r="J5" i="46"/>
  <c r="K4" i="46"/>
  <c r="J4" i="46"/>
  <c r="L3" i="46"/>
  <c r="K3" i="46"/>
  <c r="J3" i="46"/>
  <c r="C2" i="46"/>
  <c r="H10" i="45"/>
  <c r="I10" i="45" s="1"/>
  <c r="H9" i="45"/>
  <c r="I9" i="45" s="1"/>
  <c r="I8" i="45"/>
  <c r="H8" i="45"/>
  <c r="H7" i="45"/>
  <c r="I6" i="45"/>
  <c r="H6" i="45"/>
  <c r="I7" i="45" s="1"/>
  <c r="K5" i="45"/>
  <c r="J5" i="45"/>
  <c r="G5" i="45" s="1"/>
  <c r="J4" i="45"/>
  <c r="L3" i="45"/>
  <c r="K3" i="45"/>
  <c r="J3" i="45"/>
  <c r="C2" i="45"/>
  <c r="H10" i="44"/>
  <c r="I10" i="44" s="1"/>
  <c r="H9" i="44"/>
  <c r="I9" i="44" s="1"/>
  <c r="I8" i="44"/>
  <c r="H8" i="44"/>
  <c r="H7" i="44"/>
  <c r="I6" i="44"/>
  <c r="H6" i="44"/>
  <c r="I7" i="44" s="1"/>
  <c r="L5" i="44"/>
  <c r="K5" i="44"/>
  <c r="H5" i="44" s="1"/>
  <c r="J5" i="44"/>
  <c r="L4" i="44"/>
  <c r="K4" i="44"/>
  <c r="J4" i="44"/>
  <c r="H4" i="44"/>
  <c r="L3" i="44"/>
  <c r="K3" i="44"/>
  <c r="J3" i="44"/>
  <c r="C2" i="44"/>
  <c r="H10" i="43"/>
  <c r="I10" i="43" s="1"/>
  <c r="H9" i="43"/>
  <c r="I9" i="43" s="1"/>
  <c r="H8" i="43"/>
  <c r="I8" i="43" s="1"/>
  <c r="H7" i="43"/>
  <c r="H6" i="43"/>
  <c r="I7" i="43" s="1"/>
  <c r="J5" i="43"/>
  <c r="J4" i="43"/>
  <c r="L3" i="43"/>
  <c r="K3" i="43"/>
  <c r="J3" i="43"/>
  <c r="C2" i="43"/>
  <c r="H10" i="39"/>
  <c r="I10" i="39" s="1"/>
  <c r="H9" i="39"/>
  <c r="I9" i="39" s="1"/>
  <c r="J8" i="39"/>
  <c r="K8" i="39" s="1"/>
  <c r="H8" i="39"/>
  <c r="I8" i="39" s="1"/>
  <c r="I7" i="39"/>
  <c r="H7" i="39"/>
  <c r="H6" i="39"/>
  <c r="I6" i="39" s="1"/>
  <c r="L5" i="39"/>
  <c r="K5" i="39"/>
  <c r="H5" i="39" s="1"/>
  <c r="J5" i="39"/>
  <c r="G5" i="39" s="1"/>
  <c r="L4" i="39"/>
  <c r="K4" i="39"/>
  <c r="H4" i="39" s="1"/>
  <c r="J4" i="39"/>
  <c r="G4" i="39" s="1"/>
  <c r="L3" i="39"/>
  <c r="K3" i="39"/>
  <c r="J3" i="39"/>
  <c r="C2" i="39"/>
  <c r="B2" i="39"/>
  <c r="H10" i="42"/>
  <c r="I10" i="42" s="1"/>
  <c r="H9" i="42"/>
  <c r="I9" i="42" s="1"/>
  <c r="I8" i="42"/>
  <c r="H8" i="42"/>
  <c r="I7" i="42"/>
  <c r="H7" i="42"/>
  <c r="I6" i="42"/>
  <c r="H6" i="42"/>
  <c r="L5" i="42"/>
  <c r="J5" i="42"/>
  <c r="J4" i="42"/>
  <c r="L3" i="42"/>
  <c r="K3" i="42"/>
  <c r="J3" i="42"/>
  <c r="C2" i="42"/>
  <c r="H10" i="41"/>
  <c r="I10" i="41" s="1"/>
  <c r="H9" i="41"/>
  <c r="I9" i="41" s="1"/>
  <c r="J8" i="41"/>
  <c r="I8" i="41"/>
  <c r="H8" i="41"/>
  <c r="I7" i="41"/>
  <c r="H7" i="41"/>
  <c r="I6" i="41"/>
  <c r="H6" i="41"/>
  <c r="J5" i="41"/>
  <c r="G5" i="41" s="1"/>
  <c r="J4" i="41"/>
  <c r="L3" i="41"/>
  <c r="K3" i="41"/>
  <c r="J3" i="41"/>
  <c r="C2" i="41"/>
  <c r="H10" i="40"/>
  <c r="I10" i="40" s="1"/>
  <c r="H9" i="40"/>
  <c r="I9" i="40" s="1"/>
  <c r="I8" i="40"/>
  <c r="H8" i="40"/>
  <c r="I7" i="40"/>
  <c r="H7" i="40"/>
  <c r="I6" i="40"/>
  <c r="H6" i="40"/>
  <c r="K5" i="40"/>
  <c r="J5" i="40"/>
  <c r="J4" i="40"/>
  <c r="G4" i="40" s="1"/>
  <c r="L3" i="40"/>
  <c r="K3" i="40"/>
  <c r="J3" i="40"/>
  <c r="C2" i="40"/>
  <c r="H10" i="38"/>
  <c r="I10" i="38" s="1"/>
  <c r="H9" i="38"/>
  <c r="I9" i="38" s="1"/>
  <c r="H8" i="38"/>
  <c r="I8" i="38" s="1"/>
  <c r="I7" i="38"/>
  <c r="H7" i="38"/>
  <c r="H6" i="38"/>
  <c r="I6" i="38" s="1"/>
  <c r="L5" i="38"/>
  <c r="K5" i="38"/>
  <c r="J5" i="38"/>
  <c r="L4" i="38"/>
  <c r="K4" i="38"/>
  <c r="H4" i="38" s="1"/>
  <c r="J4" i="38"/>
  <c r="L3" i="38"/>
  <c r="K3" i="38"/>
  <c r="J3" i="38"/>
  <c r="C2" i="38"/>
  <c r="B2" i="38"/>
  <c r="H10" i="37"/>
  <c r="I10" i="37" s="1"/>
  <c r="H9" i="37"/>
  <c r="I9" i="37" s="1"/>
  <c r="H8" i="37"/>
  <c r="I8" i="37" s="1"/>
  <c r="H7" i="37"/>
  <c r="H6" i="37"/>
  <c r="I7" i="37" s="1"/>
  <c r="J5" i="37"/>
  <c r="J4" i="37"/>
  <c r="L3" i="37"/>
  <c r="K3" i="37"/>
  <c r="J3" i="37"/>
  <c r="C2" i="37"/>
  <c r="H10" i="36"/>
  <c r="I10" i="36" s="1"/>
  <c r="H9" i="36"/>
  <c r="I9" i="36" s="1"/>
  <c r="J8" i="36"/>
  <c r="I8" i="36"/>
  <c r="H8" i="36"/>
  <c r="I7" i="36"/>
  <c r="H7" i="36"/>
  <c r="I6" i="36"/>
  <c r="H6" i="36"/>
  <c r="J5" i="36"/>
  <c r="G5" i="36" s="1"/>
  <c r="K4" i="36"/>
  <c r="H4" i="36" s="1"/>
  <c r="J4" i="36"/>
  <c r="G4" i="36" s="1"/>
  <c r="L3" i="36"/>
  <c r="K3" i="36"/>
  <c r="J3" i="36"/>
  <c r="C2" i="36"/>
  <c r="B2" i="36"/>
  <c r="H10" i="35"/>
  <c r="I10" i="35" s="1"/>
  <c r="H9" i="35"/>
  <c r="I9" i="35" s="1"/>
  <c r="I8" i="35"/>
  <c r="H8" i="35"/>
  <c r="I7" i="35"/>
  <c r="H7" i="35"/>
  <c r="I6" i="35"/>
  <c r="H6" i="35"/>
  <c r="J5" i="35"/>
  <c r="J4" i="35"/>
  <c r="L3" i="35"/>
  <c r="K3" i="35"/>
  <c r="J3" i="35"/>
  <c r="C2" i="35"/>
  <c r="H10" i="34"/>
  <c r="I10" i="34" s="1"/>
  <c r="H9" i="34"/>
  <c r="I9" i="34" s="1"/>
  <c r="I8" i="34"/>
  <c r="H8" i="34"/>
  <c r="I7" i="34"/>
  <c r="H7" i="34"/>
  <c r="I6" i="34"/>
  <c r="H6" i="34"/>
  <c r="J5" i="34"/>
  <c r="J4" i="34"/>
  <c r="L3" i="34"/>
  <c r="K3" i="34"/>
  <c r="J3" i="34"/>
  <c r="C2" i="34"/>
  <c r="B2" i="34"/>
  <c r="H10" i="33"/>
  <c r="I10" i="33" s="1"/>
  <c r="H9" i="33"/>
  <c r="I9" i="33" s="1"/>
  <c r="H8" i="33"/>
  <c r="I8" i="33" s="1"/>
  <c r="H7" i="33"/>
  <c r="H6" i="33"/>
  <c r="I6" i="33" s="1"/>
  <c r="J5" i="33"/>
  <c r="J4" i="33"/>
  <c r="L3" i="33"/>
  <c r="K3" i="33"/>
  <c r="J3" i="33"/>
  <c r="C2" i="33"/>
  <c r="H10" i="123"/>
  <c r="I10" i="123" s="1"/>
  <c r="H9" i="123"/>
  <c r="I9" i="123" s="1"/>
  <c r="J8" i="123"/>
  <c r="K8" i="123" s="1"/>
  <c r="H8" i="123"/>
  <c r="I8" i="123" s="1"/>
  <c r="I7" i="123"/>
  <c r="H7" i="123"/>
  <c r="H6" i="123"/>
  <c r="I6" i="123" s="1"/>
  <c r="J5" i="123"/>
  <c r="G5" i="123" s="1"/>
  <c r="J4" i="123"/>
  <c r="G4" i="123" s="1"/>
  <c r="L3" i="123"/>
  <c r="K3" i="123"/>
  <c r="J3" i="123"/>
  <c r="C2" i="123"/>
  <c r="J8" i="37" l="1"/>
  <c r="B2" i="37"/>
  <c r="B2" i="85"/>
  <c r="G4" i="85"/>
  <c r="G5" i="85"/>
  <c r="J8" i="85"/>
  <c r="K8" i="85" s="1"/>
  <c r="L5" i="115"/>
  <c r="L4" i="114"/>
  <c r="J8" i="79"/>
  <c r="K8" i="79" s="1"/>
  <c r="L8" i="79" s="1"/>
  <c r="B2" i="79"/>
  <c r="L5" i="122"/>
  <c r="L5" i="121"/>
  <c r="L4" i="118"/>
  <c r="L4" i="116"/>
  <c r="L4" i="111"/>
  <c r="L5" i="114"/>
  <c r="L4" i="112"/>
  <c r="L5" i="102"/>
  <c r="H5" i="85"/>
  <c r="G5" i="95"/>
  <c r="L4" i="99"/>
  <c r="L4" i="107"/>
  <c r="L4" i="115"/>
  <c r="L4" i="119"/>
  <c r="S20" i="122"/>
  <c r="L4" i="122" s="1"/>
  <c r="K4" i="109"/>
  <c r="H4" i="109" s="1"/>
  <c r="K4" i="102"/>
  <c r="H4" i="102" s="1"/>
  <c r="L4" i="101"/>
  <c r="L5" i="101"/>
  <c r="L5" i="95"/>
  <c r="G4" i="34"/>
  <c r="I5" i="34" s="1"/>
  <c r="G4" i="37"/>
  <c r="I6" i="37"/>
  <c r="I6" i="43"/>
  <c r="J8" i="46"/>
  <c r="K8" i="46" s="1"/>
  <c r="I6" i="53"/>
  <c r="I6" i="57"/>
  <c r="G5" i="58"/>
  <c r="I6" i="60"/>
  <c r="B2" i="70"/>
  <c r="G4" i="77"/>
  <c r="I6" i="104"/>
  <c r="I6" i="106"/>
  <c r="I6" i="110"/>
  <c r="I6" i="119"/>
  <c r="L5" i="35"/>
  <c r="L5" i="116"/>
  <c r="K5" i="105"/>
  <c r="S17" i="102"/>
  <c r="L5" i="54"/>
  <c r="K4" i="43"/>
  <c r="H4" i="43" s="1"/>
  <c r="S20" i="43"/>
  <c r="K4" i="37"/>
  <c r="H4" i="37" s="1"/>
  <c r="G5" i="38"/>
  <c r="G4" i="43"/>
  <c r="I4" i="43" s="1"/>
  <c r="K4" i="50"/>
  <c r="H4" i="50" s="1"/>
  <c r="K5" i="50"/>
  <c r="H5" i="50" s="1"/>
  <c r="K4" i="52"/>
  <c r="J8" i="52"/>
  <c r="G4" i="53"/>
  <c r="G5" i="56"/>
  <c r="K5" i="58"/>
  <c r="H5" i="58" s="1"/>
  <c r="H5" i="59"/>
  <c r="G4" i="65"/>
  <c r="G4" i="67"/>
  <c r="K5" i="68"/>
  <c r="H5" i="68" s="1"/>
  <c r="K4" i="74"/>
  <c r="H4" i="74" s="1"/>
  <c r="I5" i="74" s="1"/>
  <c r="J8" i="74"/>
  <c r="K4" i="76"/>
  <c r="H4" i="76" s="1"/>
  <c r="K5" i="76"/>
  <c r="H5" i="76" s="1"/>
  <c r="K5" i="78"/>
  <c r="H5" i="78" s="1"/>
  <c r="G4" i="80"/>
  <c r="G4" i="86"/>
  <c r="K5" i="88"/>
  <c r="H5" i="88" s="1"/>
  <c r="B2" i="89"/>
  <c r="K4" i="92"/>
  <c r="H4" i="92" s="1"/>
  <c r="G4" i="99"/>
  <c r="K5" i="104"/>
  <c r="H5" i="104" s="1"/>
  <c r="K4" i="108"/>
  <c r="H4" i="108" s="1"/>
  <c r="K4" i="113"/>
  <c r="L4" i="59"/>
  <c r="L4" i="93"/>
  <c r="K5" i="119"/>
  <c r="K4" i="116"/>
  <c r="K5" i="114"/>
  <c r="H5" i="114" s="1"/>
  <c r="W18" i="112"/>
  <c r="L5" i="112" s="1"/>
  <c r="K5" i="109"/>
  <c r="K5" i="106"/>
  <c r="L4" i="105"/>
  <c r="L4" i="109"/>
  <c r="L4" i="113"/>
  <c r="L4" i="121"/>
  <c r="S20" i="123"/>
  <c r="L4" i="123" s="1"/>
  <c r="L5" i="103"/>
  <c r="K5" i="41"/>
  <c r="I6" i="50"/>
  <c r="I6" i="52"/>
  <c r="B2" i="58"/>
  <c r="I6" i="58"/>
  <c r="I6" i="59"/>
  <c r="I6" i="62"/>
  <c r="I6" i="63"/>
  <c r="I6" i="68"/>
  <c r="G4" i="83"/>
  <c r="J8" i="83"/>
  <c r="K8" i="83" s="1"/>
  <c r="K4" i="94"/>
  <c r="B2" i="95"/>
  <c r="K5" i="95"/>
  <c r="H5" i="95" s="1"/>
  <c r="K5" i="96"/>
  <c r="H5" i="96" s="1"/>
  <c r="K4" i="107"/>
  <c r="H5" i="37"/>
  <c r="K5" i="103"/>
  <c r="L4" i="102"/>
  <c r="L5" i="88"/>
  <c r="K5" i="51"/>
  <c r="W20" i="51"/>
  <c r="L5" i="51" s="1"/>
  <c r="G5" i="34"/>
  <c r="I7" i="33"/>
  <c r="G5" i="37"/>
  <c r="G4" i="38"/>
  <c r="I5" i="38" s="1"/>
  <c r="H5" i="38"/>
  <c r="G4" i="41"/>
  <c r="G4" i="46"/>
  <c r="K4" i="54"/>
  <c r="H4" i="54" s="1"/>
  <c r="I5" i="54" s="1"/>
  <c r="G4" i="56"/>
  <c r="I5" i="56" s="1"/>
  <c r="K5" i="56"/>
  <c r="K4" i="58"/>
  <c r="K4" i="68"/>
  <c r="H4" i="68" s="1"/>
  <c r="I5" i="68" s="1"/>
  <c r="K4" i="70"/>
  <c r="H4" i="70" s="1"/>
  <c r="I5" i="70" s="1"/>
  <c r="G5" i="71"/>
  <c r="K4" i="78"/>
  <c r="H4" i="78" s="1"/>
  <c r="H5" i="79"/>
  <c r="G5" i="83"/>
  <c r="K4" i="84"/>
  <c r="H4" i="84" s="1"/>
  <c r="K5" i="84"/>
  <c r="H5" i="84" s="1"/>
  <c r="K5" i="91"/>
  <c r="H5" i="91" s="1"/>
  <c r="K5" i="107"/>
  <c r="H5" i="107" s="1"/>
  <c r="K5" i="111"/>
  <c r="K5" i="117"/>
  <c r="K5" i="118"/>
  <c r="W17" i="119"/>
  <c r="L5" i="119" s="1"/>
  <c r="K4" i="114"/>
  <c r="K4" i="112"/>
  <c r="S19" i="109"/>
  <c r="S19" i="104"/>
  <c r="L4" i="104" s="1"/>
  <c r="L5" i="89"/>
  <c r="K4" i="86"/>
  <c r="H4" i="86" s="1"/>
  <c r="S19" i="86"/>
  <c r="L4" i="86" s="1"/>
  <c r="K4" i="100"/>
  <c r="H4" i="100" s="1"/>
  <c r="I5" i="100" s="1"/>
  <c r="K5" i="100"/>
  <c r="K5" i="102"/>
  <c r="H5" i="102" s="1"/>
  <c r="K5" i="101"/>
  <c r="L5" i="90"/>
  <c r="L5" i="84"/>
  <c r="K5" i="99"/>
  <c r="L5" i="96"/>
  <c r="K4" i="88"/>
  <c r="H4" i="88" s="1"/>
  <c r="L5" i="81"/>
  <c r="L4" i="54"/>
  <c r="K5" i="52"/>
  <c r="K5" i="46"/>
  <c r="H5" i="46" s="1"/>
  <c r="W17" i="46"/>
  <c r="L5" i="46" s="1"/>
  <c r="W20" i="99"/>
  <c r="L5" i="99" s="1"/>
  <c r="K5" i="90"/>
  <c r="H5" i="90" s="1"/>
  <c r="L4" i="88"/>
  <c r="L4" i="70"/>
  <c r="L5" i="67"/>
  <c r="L4" i="66"/>
  <c r="K4" i="66"/>
  <c r="H4" i="66" s="1"/>
  <c r="I5" i="66" s="1"/>
  <c r="S20" i="66"/>
  <c r="W20" i="52"/>
  <c r="L5" i="52" s="1"/>
  <c r="K4" i="35"/>
  <c r="S19" i="35"/>
  <c r="K5" i="35"/>
  <c r="W19" i="35"/>
  <c r="K4" i="96"/>
  <c r="K4" i="90"/>
  <c r="H4" i="90" s="1"/>
  <c r="I5" i="90" s="1"/>
  <c r="S19" i="90"/>
  <c r="L4" i="90" s="1"/>
  <c r="K5" i="87"/>
  <c r="H5" i="87" s="1"/>
  <c r="L4" i="78"/>
  <c r="L5" i="72"/>
  <c r="K4" i="64"/>
  <c r="S19" i="64"/>
  <c r="L4" i="64" s="1"/>
  <c r="K4" i="41"/>
  <c r="H4" i="41" s="1"/>
  <c r="L4" i="41"/>
  <c r="S24" i="41"/>
  <c r="S20" i="96"/>
  <c r="L4" i="96" s="1"/>
  <c r="K5" i="72"/>
  <c r="H5" i="72" s="1"/>
  <c r="L4" i="67"/>
  <c r="K5" i="61"/>
  <c r="W20" i="61"/>
  <c r="L5" i="61" s="1"/>
  <c r="K5" i="54"/>
  <c r="H5" i="54" s="1"/>
  <c r="K5" i="42"/>
  <c r="H5" i="42" s="1"/>
  <c r="L5" i="41"/>
  <c r="K5" i="81"/>
  <c r="K5" i="77"/>
  <c r="H5" i="77" s="1"/>
  <c r="W19" i="77"/>
  <c r="L5" i="77" s="1"/>
  <c r="L4" i="60"/>
  <c r="K5" i="60"/>
  <c r="W17" i="60"/>
  <c r="L5" i="60" s="1"/>
  <c r="K4" i="53"/>
  <c r="S20" i="53"/>
  <c r="K5" i="53"/>
  <c r="H5" i="53" s="1"/>
  <c r="L5" i="49"/>
  <c r="L4" i="46"/>
  <c r="L4" i="45"/>
  <c r="L5" i="43"/>
  <c r="K4" i="34"/>
  <c r="H4" i="34" s="1"/>
  <c r="S17" i="34"/>
  <c r="L4" i="34" s="1"/>
  <c r="K5" i="74"/>
  <c r="H5" i="74" s="1"/>
  <c r="L5" i="73"/>
  <c r="K4" i="72"/>
  <c r="S20" i="72"/>
  <c r="L4" i="72" s="1"/>
  <c r="K5" i="70"/>
  <c r="W20" i="70"/>
  <c r="L5" i="70" s="1"/>
  <c r="K5" i="64"/>
  <c r="H5" i="64" s="1"/>
  <c r="L5" i="64"/>
  <c r="W20" i="53"/>
  <c r="L5" i="53" s="1"/>
  <c r="L4" i="52"/>
  <c r="K5" i="66"/>
  <c r="H5" i="66" s="1"/>
  <c r="K5" i="65"/>
  <c r="K5" i="63"/>
  <c r="K5" i="62"/>
  <c r="H5" i="62" s="1"/>
  <c r="K4" i="60"/>
  <c r="H4" i="60" s="1"/>
  <c r="K5" i="49"/>
  <c r="H5" i="49" s="1"/>
  <c r="K5" i="43"/>
  <c r="H5" i="43" s="1"/>
  <c r="K4" i="33"/>
  <c r="H4" i="33" s="1"/>
  <c r="L4" i="73"/>
  <c r="K5" i="73"/>
  <c r="H5" i="40"/>
  <c r="B2" i="40"/>
  <c r="G5" i="40"/>
  <c r="L5" i="33"/>
  <c r="L4" i="33"/>
  <c r="B2" i="33"/>
  <c r="H5" i="34"/>
  <c r="L4" i="35"/>
  <c r="G4" i="35"/>
  <c r="G5" i="35"/>
  <c r="H4" i="35"/>
  <c r="I4" i="35" s="1"/>
  <c r="H5" i="35"/>
  <c r="B2" i="42"/>
  <c r="J8" i="42"/>
  <c r="K8" i="42" s="1"/>
  <c r="L4" i="43"/>
  <c r="G5" i="43"/>
  <c r="G5" i="44"/>
  <c r="G4" i="44"/>
  <c r="I4" i="44" s="1"/>
  <c r="J8" i="44"/>
  <c r="K8" i="44" s="1"/>
  <c r="B2" i="45"/>
  <c r="H5" i="45"/>
  <c r="G4" i="45"/>
  <c r="H4" i="46"/>
  <c r="G5" i="46"/>
  <c r="B2" i="49"/>
  <c r="L4" i="49"/>
  <c r="L4" i="51"/>
  <c r="H5" i="51"/>
  <c r="G5" i="51"/>
  <c r="G4" i="51"/>
  <c r="H4" i="52"/>
  <c r="H5" i="52"/>
  <c r="G4" i="52"/>
  <c r="G5" i="52"/>
  <c r="L4" i="53"/>
  <c r="H4" i="53"/>
  <c r="I5" i="53" s="1"/>
  <c r="G5" i="53"/>
  <c r="L4" i="55"/>
  <c r="J8" i="55"/>
  <c r="B2" i="55"/>
  <c r="H4" i="55"/>
  <c r="G5" i="55"/>
  <c r="H5" i="55"/>
  <c r="G4" i="55"/>
  <c r="I5" i="55" s="1"/>
  <c r="G4" i="58"/>
  <c r="H4" i="58"/>
  <c r="I5" i="58" s="1"/>
  <c r="G5" i="59"/>
  <c r="G4" i="60"/>
  <c r="H5" i="60"/>
  <c r="L4" i="61"/>
  <c r="H5" i="61"/>
  <c r="G5" i="61"/>
  <c r="B2" i="61"/>
  <c r="L4" i="63"/>
  <c r="H5" i="63"/>
  <c r="B2" i="63"/>
  <c r="J8" i="63"/>
  <c r="G5" i="63"/>
  <c r="G4" i="63"/>
  <c r="G5" i="64"/>
  <c r="G4" i="64"/>
  <c r="G5" i="65"/>
  <c r="H5" i="65"/>
  <c r="G5" i="67"/>
  <c r="H5" i="67"/>
  <c r="H5" i="69"/>
  <c r="J8" i="69"/>
  <c r="K8" i="69" s="1"/>
  <c r="B2" i="69"/>
  <c r="G5" i="69"/>
  <c r="G4" i="69"/>
  <c r="I4" i="69" s="1"/>
  <c r="G4" i="70"/>
  <c r="H5" i="70"/>
  <c r="J8" i="71"/>
  <c r="G4" i="71"/>
  <c r="G4" i="72"/>
  <c r="J8" i="75"/>
  <c r="K8" i="75" s="1"/>
  <c r="L8" i="75" s="1"/>
  <c r="B2" i="75"/>
  <c r="G5" i="75"/>
  <c r="G4" i="75"/>
  <c r="L4" i="77"/>
  <c r="G5" i="77"/>
  <c r="L4" i="81"/>
  <c r="B2" i="81"/>
  <c r="H5" i="81"/>
  <c r="J8" i="81"/>
  <c r="K8" i="81" s="1"/>
  <c r="G4" i="81"/>
  <c r="G5" i="81"/>
  <c r="I4" i="86"/>
  <c r="L4" i="87"/>
  <c r="J8" i="87"/>
  <c r="K8" i="87" s="1"/>
  <c r="L8" i="87" s="1"/>
  <c r="G5" i="87"/>
  <c r="G4" i="87"/>
  <c r="I4" i="87" s="1"/>
  <c r="L4" i="89"/>
  <c r="H5" i="89"/>
  <c r="G4" i="93"/>
  <c r="G5" i="93"/>
  <c r="B2" i="93"/>
  <c r="J8" i="93"/>
  <c r="K8" i="93" s="1"/>
  <c r="H4" i="93"/>
  <c r="H5" i="93"/>
  <c r="G4" i="94"/>
  <c r="I4" i="94" s="1"/>
  <c r="H5" i="94"/>
  <c r="H4" i="94"/>
  <c r="L4" i="95"/>
  <c r="J8" i="95"/>
  <c r="K8" i="95" s="1"/>
  <c r="K5" i="97"/>
  <c r="H5" i="97" s="1"/>
  <c r="L5" i="97"/>
  <c r="L4" i="97"/>
  <c r="J8" i="97"/>
  <c r="K8" i="97" s="1"/>
  <c r="B2" i="97"/>
  <c r="B2" i="98"/>
  <c r="G5" i="98"/>
  <c r="G4" i="98"/>
  <c r="H5" i="98"/>
  <c r="H4" i="98"/>
  <c r="G5" i="99"/>
  <c r="H5" i="103"/>
  <c r="L4" i="103"/>
  <c r="G4" i="108"/>
  <c r="H5" i="111"/>
  <c r="H5" i="119"/>
  <c r="K5" i="123"/>
  <c r="G5" i="79"/>
  <c r="K5" i="33"/>
  <c r="H5" i="33" s="1"/>
  <c r="K5" i="36"/>
  <c r="H5" i="36" s="1"/>
  <c r="K4" i="51"/>
  <c r="H4" i="51" s="1"/>
  <c r="I5" i="51" s="1"/>
  <c r="K4" i="61"/>
  <c r="H4" i="61" s="1"/>
  <c r="I4" i="61" s="1"/>
  <c r="K4" i="65"/>
  <c r="H4" i="65" s="1"/>
  <c r="I5" i="65" s="1"/>
  <c r="K4" i="77"/>
  <c r="H4" i="77" s="1"/>
  <c r="K4" i="81"/>
  <c r="H4" i="81" s="1"/>
  <c r="I5" i="81" s="1"/>
  <c r="I5" i="82"/>
  <c r="K4" i="83"/>
  <c r="H4" i="83" s="1"/>
  <c r="I5" i="83" s="1"/>
  <c r="I5" i="84"/>
  <c r="K4" i="97"/>
  <c r="H4" i="97" s="1"/>
  <c r="K4" i="119"/>
  <c r="H4" i="119" s="1"/>
  <c r="W16" i="123"/>
  <c r="L5" i="123" s="1"/>
  <c r="W16" i="34"/>
  <c r="L5" i="34" s="1"/>
  <c r="W16" i="37"/>
  <c r="L5" i="37" s="1"/>
  <c r="K4" i="42"/>
  <c r="H4" i="42" s="1"/>
  <c r="K4" i="49"/>
  <c r="H4" i="49" s="1"/>
  <c r="K4" i="59"/>
  <c r="H4" i="59" s="1"/>
  <c r="I4" i="59" s="1"/>
  <c r="K4" i="63"/>
  <c r="H4" i="63" s="1"/>
  <c r="I5" i="63" s="1"/>
  <c r="K4" i="69"/>
  <c r="H4" i="69" s="1"/>
  <c r="I5" i="69" s="1"/>
  <c r="K4" i="71"/>
  <c r="H4" i="71" s="1"/>
  <c r="I4" i="76"/>
  <c r="I4" i="78"/>
  <c r="K4" i="79"/>
  <c r="H4" i="79" s="1"/>
  <c r="I4" i="79" s="1"/>
  <c r="K4" i="85"/>
  <c r="H4" i="85" s="1"/>
  <c r="K4" i="87"/>
  <c r="H4" i="87" s="1"/>
  <c r="K4" i="89"/>
  <c r="H4" i="89" s="1"/>
  <c r="K4" i="95"/>
  <c r="H4" i="95" s="1"/>
  <c r="I5" i="95" s="1"/>
  <c r="K4" i="99"/>
  <c r="H4" i="99" s="1"/>
  <c r="K4" i="103"/>
  <c r="H4" i="103" s="1"/>
  <c r="K4" i="115"/>
  <c r="H4" i="115" s="1"/>
  <c r="K4" i="117"/>
  <c r="K4" i="121"/>
  <c r="H4" i="121" s="1"/>
  <c r="H5" i="123"/>
  <c r="H5" i="41"/>
  <c r="H5" i="48"/>
  <c r="H5" i="56"/>
  <c r="G5" i="72"/>
  <c r="G5" i="88"/>
  <c r="G5" i="91"/>
  <c r="H5" i="99"/>
  <c r="K4" i="40"/>
  <c r="H4" i="40" s="1"/>
  <c r="I4" i="40" s="1"/>
  <c r="K4" i="45"/>
  <c r="H4" i="45" s="1"/>
  <c r="K4" i="47"/>
  <c r="H4" i="47" s="1"/>
  <c r="I5" i="47" s="1"/>
  <c r="K4" i="57"/>
  <c r="H4" i="57" s="1"/>
  <c r="K4" i="67"/>
  <c r="H4" i="67" s="1"/>
  <c r="I4" i="67" s="1"/>
  <c r="K4" i="73"/>
  <c r="H4" i="73" s="1"/>
  <c r="K4" i="75"/>
  <c r="H4" i="75" s="1"/>
  <c r="I5" i="75" s="1"/>
  <c r="K4" i="101"/>
  <c r="K4" i="105"/>
  <c r="H4" i="105" s="1"/>
  <c r="K4" i="111"/>
  <c r="H4" i="111" s="1"/>
  <c r="H5" i="57"/>
  <c r="G5" i="97"/>
  <c r="K8" i="73"/>
  <c r="L8" i="73" s="1"/>
  <c r="K8" i="89"/>
  <c r="L8" i="89" s="1"/>
  <c r="G5" i="33"/>
  <c r="B2" i="73"/>
  <c r="H5" i="73"/>
  <c r="G4" i="89"/>
  <c r="G5" i="89"/>
  <c r="G4" i="97"/>
  <c r="G4" i="33"/>
  <c r="I4" i="33" s="1"/>
  <c r="J8" i="65"/>
  <c r="K8" i="65" s="1"/>
  <c r="I5" i="93"/>
  <c r="G4" i="42"/>
  <c r="G5" i="42"/>
  <c r="G4" i="49"/>
  <c r="G5" i="49"/>
  <c r="G4" i="57"/>
  <c r="G5" i="57"/>
  <c r="G4" i="73"/>
  <c r="G5" i="73"/>
  <c r="G4" i="79"/>
  <c r="B2" i="87"/>
  <c r="I4" i="92"/>
  <c r="L8" i="77"/>
  <c r="K8" i="37"/>
  <c r="L8" i="37" s="1"/>
  <c r="K8" i="113"/>
  <c r="L8" i="113" s="1"/>
  <c r="H4" i="104"/>
  <c r="I4" i="104" s="1"/>
  <c r="B2" i="104"/>
  <c r="J8" i="104"/>
  <c r="H5" i="112"/>
  <c r="H4" i="112"/>
  <c r="B2" i="112"/>
  <c r="J8" i="112"/>
  <c r="H5" i="120"/>
  <c r="H4" i="120"/>
  <c r="I5" i="120" s="1"/>
  <c r="B2" i="120"/>
  <c r="J8" i="120"/>
  <c r="K8" i="120" s="1"/>
  <c r="L8" i="120" s="1"/>
  <c r="J8" i="43"/>
  <c r="B2" i="48"/>
  <c r="J8" i="51"/>
  <c r="K8" i="52"/>
  <c r="L8" i="52" s="1"/>
  <c r="B2" i="56"/>
  <c r="K8" i="56"/>
  <c r="L8" i="56" s="1"/>
  <c r="J8" i="59"/>
  <c r="B2" i="64"/>
  <c r="J8" i="67"/>
  <c r="K8" i="68"/>
  <c r="L8" i="68" s="1"/>
  <c r="B2" i="72"/>
  <c r="J8" i="72"/>
  <c r="K8" i="72" s="1"/>
  <c r="L8" i="72" s="1"/>
  <c r="L8" i="81"/>
  <c r="B2" i="88"/>
  <c r="J8" i="88"/>
  <c r="K8" i="88" s="1"/>
  <c r="L8" i="88" s="1"/>
  <c r="H4" i="91"/>
  <c r="J8" i="99"/>
  <c r="K8" i="101"/>
  <c r="L8" i="101" s="1"/>
  <c r="H4" i="107"/>
  <c r="G5" i="112"/>
  <c r="K8" i="117"/>
  <c r="L8" i="117" s="1"/>
  <c r="J8" i="102"/>
  <c r="K8" i="102" s="1"/>
  <c r="H5" i="105"/>
  <c r="B2" i="105"/>
  <c r="J8" i="110"/>
  <c r="H5" i="110"/>
  <c r="H4" i="110"/>
  <c r="H5" i="113"/>
  <c r="H4" i="113"/>
  <c r="B2" i="113"/>
  <c r="J8" i="118"/>
  <c r="H5" i="118"/>
  <c r="H4" i="118"/>
  <c r="H5" i="121"/>
  <c r="B2" i="121"/>
  <c r="L8" i="123"/>
  <c r="L8" i="48"/>
  <c r="L8" i="60"/>
  <c r="L8" i="64"/>
  <c r="B2" i="107"/>
  <c r="J8" i="107"/>
  <c r="B2" i="115"/>
  <c r="J8" i="115"/>
  <c r="B2" i="123"/>
  <c r="J8" i="35"/>
  <c r="K8" i="36"/>
  <c r="L8" i="36" s="1"/>
  <c r="B2" i="41"/>
  <c r="K8" i="41"/>
  <c r="L8" i="41" s="1"/>
  <c r="H4" i="123"/>
  <c r="L8" i="34"/>
  <c r="L8" i="38"/>
  <c r="K8" i="40"/>
  <c r="L8" i="40" s="1"/>
  <c r="L8" i="39"/>
  <c r="K8" i="47"/>
  <c r="L8" i="47" s="1"/>
  <c r="H4" i="48"/>
  <c r="I5" i="48" s="1"/>
  <c r="L8" i="50"/>
  <c r="L8" i="54"/>
  <c r="K8" i="55"/>
  <c r="L8" i="55" s="1"/>
  <c r="H4" i="56"/>
  <c r="L8" i="58"/>
  <c r="L8" i="62"/>
  <c r="K8" i="63"/>
  <c r="L8" i="63" s="1"/>
  <c r="H4" i="64"/>
  <c r="L8" i="66"/>
  <c r="K8" i="71"/>
  <c r="L8" i="71" s="1"/>
  <c r="H4" i="72"/>
  <c r="I5" i="72" s="1"/>
  <c r="H5" i="75"/>
  <c r="I5" i="78"/>
  <c r="H4" i="80"/>
  <c r="I4" i="80" s="1"/>
  <c r="H5" i="80"/>
  <c r="I4" i="84"/>
  <c r="I5" i="86"/>
  <c r="G4" i="88"/>
  <c r="B2" i="91"/>
  <c r="J8" i="91"/>
  <c r="K8" i="91" s="1"/>
  <c r="L8" i="91" s="1"/>
  <c r="H4" i="96"/>
  <c r="I4" i="96" s="1"/>
  <c r="B2" i="99"/>
  <c r="G4" i="112"/>
  <c r="H5" i="100"/>
  <c r="J8" i="100"/>
  <c r="K8" i="100" s="1"/>
  <c r="B2" i="103"/>
  <c r="J8" i="103"/>
  <c r="H5" i="108"/>
  <c r="B2" i="108"/>
  <c r="J8" i="108"/>
  <c r="B2" i="111"/>
  <c r="J8" i="111"/>
  <c r="H5" i="116"/>
  <c r="H4" i="116"/>
  <c r="I5" i="116" s="1"/>
  <c r="B2" i="116"/>
  <c r="J8" i="116"/>
  <c r="B2" i="119"/>
  <c r="J8" i="119"/>
  <c r="L8" i="33"/>
  <c r="L8" i="45"/>
  <c r="L8" i="49"/>
  <c r="L8" i="53"/>
  <c r="L8" i="57"/>
  <c r="L8" i="61"/>
  <c r="I4" i="82"/>
  <c r="G4" i="91"/>
  <c r="B2" i="96"/>
  <c r="G5" i="104"/>
  <c r="H5" i="115"/>
  <c r="G5" i="120"/>
  <c r="H5" i="101"/>
  <c r="H4" i="101"/>
  <c r="B2" i="101"/>
  <c r="J8" i="106"/>
  <c r="H5" i="106"/>
  <c r="H4" i="106"/>
  <c r="H5" i="109"/>
  <c r="B2" i="109"/>
  <c r="J8" i="114"/>
  <c r="H4" i="114"/>
  <c r="H5" i="117"/>
  <c r="H4" i="117"/>
  <c r="B2" i="117"/>
  <c r="J8" i="122"/>
  <c r="K8" i="122" s="1"/>
  <c r="L8" i="122" s="1"/>
  <c r="H5" i="122"/>
  <c r="H4" i="122"/>
  <c r="G4" i="103"/>
  <c r="G5" i="103"/>
  <c r="G4" i="107"/>
  <c r="G5" i="107"/>
  <c r="G4" i="111"/>
  <c r="G5" i="111"/>
  <c r="G4" i="115"/>
  <c r="G5" i="115"/>
  <c r="G4" i="119"/>
  <c r="G5" i="119"/>
  <c r="G4" i="102"/>
  <c r="G5" i="102"/>
  <c r="G4" i="106"/>
  <c r="G5" i="106"/>
  <c r="G4" i="110"/>
  <c r="I4" i="110" s="1"/>
  <c r="G5" i="110"/>
  <c r="G4" i="114"/>
  <c r="G5" i="114"/>
  <c r="G4" i="118"/>
  <c r="I4" i="118" s="1"/>
  <c r="G5" i="118"/>
  <c r="G4" i="122"/>
  <c r="G5" i="122"/>
  <c r="G4" i="101"/>
  <c r="G5" i="101"/>
  <c r="G4" i="105"/>
  <c r="G5" i="105"/>
  <c r="G4" i="109"/>
  <c r="I5" i="109" s="1"/>
  <c r="G5" i="109"/>
  <c r="G4" i="113"/>
  <c r="I5" i="113" s="1"/>
  <c r="G5" i="113"/>
  <c r="G4" i="117"/>
  <c r="G5" i="117"/>
  <c r="G4" i="121"/>
  <c r="G5" i="121"/>
  <c r="I4" i="34"/>
  <c r="I5" i="39"/>
  <c r="I4" i="39"/>
  <c r="I5" i="50"/>
  <c r="I4" i="50"/>
  <c r="I5" i="62"/>
  <c r="I4" i="62"/>
  <c r="I4" i="37"/>
  <c r="I5" i="37"/>
  <c r="I5" i="61"/>
  <c r="I4" i="65"/>
  <c r="I5" i="36"/>
  <c r="I4" i="36"/>
  <c r="I5" i="44"/>
  <c r="I4" i="52"/>
  <c r="I5" i="60"/>
  <c r="I4" i="60"/>
  <c r="I5" i="46"/>
  <c r="I4" i="46"/>
  <c r="I5" i="123"/>
  <c r="I4" i="123"/>
  <c r="I4" i="47"/>
  <c r="I7" i="83"/>
  <c r="I6" i="83"/>
  <c r="I7" i="97"/>
  <c r="I6" i="97"/>
  <c r="I7" i="75"/>
  <c r="I6" i="75"/>
  <c r="K8" i="80"/>
  <c r="L8" i="80" s="1"/>
  <c r="K8" i="82"/>
  <c r="L8" i="82" s="1"/>
  <c r="K8" i="84"/>
  <c r="L8" i="84" s="1"/>
  <c r="K8" i="86"/>
  <c r="L8" i="86" s="1"/>
  <c r="I7" i="91"/>
  <c r="I6" i="91"/>
  <c r="I4" i="93"/>
  <c r="K8" i="96"/>
  <c r="L8" i="96" s="1"/>
  <c r="K8" i="78"/>
  <c r="L8" i="78" s="1"/>
  <c r="I7" i="81"/>
  <c r="I6" i="81"/>
  <c r="I7" i="85"/>
  <c r="I6" i="85"/>
  <c r="I6" i="72"/>
  <c r="I7" i="72"/>
  <c r="K8" i="74"/>
  <c r="L8" i="74" s="1"/>
  <c r="I7" i="77"/>
  <c r="I6" i="77"/>
  <c r="K8" i="90"/>
  <c r="L8" i="90" s="1"/>
  <c r="I7" i="93"/>
  <c r="I6" i="93"/>
  <c r="K8" i="98"/>
  <c r="L8" i="98" s="1"/>
  <c r="I7" i="73"/>
  <c r="I6" i="73"/>
  <c r="I7" i="89"/>
  <c r="I6" i="89"/>
  <c r="K8" i="94"/>
  <c r="L8" i="94" s="1"/>
  <c r="I5" i="76"/>
  <c r="K8" i="76"/>
  <c r="L8" i="76" s="1"/>
  <c r="I7" i="79"/>
  <c r="I6" i="79"/>
  <c r="I7" i="87"/>
  <c r="I6" i="87"/>
  <c r="I5" i="92"/>
  <c r="K8" i="92"/>
  <c r="L8" i="92" s="1"/>
  <c r="I7" i="95"/>
  <c r="I6" i="95"/>
  <c r="I7" i="74"/>
  <c r="I7" i="76"/>
  <c r="I7" i="78"/>
  <c r="I7" i="80"/>
  <c r="I7" i="82"/>
  <c r="I7" i="84"/>
  <c r="I7" i="86"/>
  <c r="I7" i="88"/>
  <c r="I7" i="90"/>
  <c r="I7" i="92"/>
  <c r="I7" i="94"/>
  <c r="I7" i="96"/>
  <c r="I7" i="98"/>
  <c r="L8" i="105"/>
  <c r="L8" i="109"/>
  <c r="L8" i="121"/>
  <c r="D1" i="2"/>
  <c r="I5" i="108" l="1"/>
  <c r="I4" i="108"/>
  <c r="I5" i="41"/>
  <c r="I4" i="41"/>
  <c r="I5" i="43"/>
  <c r="I4" i="117"/>
  <c r="L8" i="69"/>
  <c r="L8" i="83"/>
  <c r="I4" i="55"/>
  <c r="I4" i="54"/>
  <c r="I4" i="38"/>
  <c r="L8" i="85"/>
  <c r="I4" i="74"/>
  <c r="I4" i="90"/>
  <c r="I4" i="88"/>
  <c r="I5" i="80"/>
  <c r="I5" i="102"/>
  <c r="L8" i="46"/>
  <c r="I5" i="97"/>
  <c r="I4" i="68"/>
  <c r="I4" i="56"/>
  <c r="I4" i="66"/>
  <c r="L8" i="93"/>
  <c r="I4" i="98"/>
  <c r="I4" i="116"/>
  <c r="I5" i="35"/>
  <c r="I4" i="53"/>
  <c r="I5" i="103"/>
  <c r="I4" i="64"/>
  <c r="I5" i="107"/>
  <c r="I5" i="79"/>
  <c r="I4" i="45"/>
  <c r="I4" i="99"/>
  <c r="I4" i="85"/>
  <c r="I5" i="71"/>
  <c r="I5" i="77"/>
  <c r="I5" i="52"/>
  <c r="I5" i="40"/>
  <c r="I5" i="33"/>
  <c r="L8" i="42"/>
  <c r="I4" i="42"/>
  <c r="L8" i="44"/>
  <c r="I5" i="45"/>
  <c r="I4" i="48"/>
  <c r="I4" i="49"/>
  <c r="I4" i="51"/>
  <c r="I4" i="58"/>
  <c r="I5" i="59"/>
  <c r="I4" i="63"/>
  <c r="I5" i="64"/>
  <c r="I5" i="67"/>
  <c r="I4" i="70"/>
  <c r="I4" i="71"/>
  <c r="I4" i="75"/>
  <c r="I4" i="81"/>
  <c r="I5" i="87"/>
  <c r="I5" i="91"/>
  <c r="I5" i="94"/>
  <c r="I4" i="95"/>
  <c r="L8" i="95"/>
  <c r="L8" i="97"/>
  <c r="I4" i="97"/>
  <c r="I5" i="98"/>
  <c r="I4" i="101"/>
  <c r="I4" i="106"/>
  <c r="I4" i="111"/>
  <c r="I4" i="115"/>
  <c r="I5" i="119"/>
  <c r="I5" i="101"/>
  <c r="I4" i="72"/>
  <c r="I4" i="109"/>
  <c r="I5" i="118"/>
  <c r="I4" i="102"/>
  <c r="I4" i="57"/>
  <c r="I5" i="117"/>
  <c r="I4" i="77"/>
  <c r="I4" i="121"/>
  <c r="I5" i="111"/>
  <c r="I4" i="107"/>
  <c r="I5" i="85"/>
  <c r="I5" i="115"/>
  <c r="I4" i="89"/>
  <c r="I5" i="89"/>
  <c r="I4" i="119"/>
  <c r="I5" i="96"/>
  <c r="I5" i="57"/>
  <c r="I5" i="49"/>
  <c r="I5" i="42"/>
  <c r="L8" i="65"/>
  <c r="I4" i="73"/>
  <c r="I5" i="73"/>
  <c r="I5" i="104"/>
  <c r="I4" i="113"/>
  <c r="I4" i="83"/>
  <c r="I5" i="88"/>
  <c r="I5" i="110"/>
  <c r="I4" i="105"/>
  <c r="I4" i="103"/>
  <c r="L8" i="100"/>
  <c r="I5" i="121"/>
  <c r="I5" i="105"/>
  <c r="I5" i="122"/>
  <c r="I5" i="114"/>
  <c r="I5" i="106"/>
  <c r="I5" i="99"/>
  <c r="I5" i="112"/>
  <c r="L8" i="102"/>
  <c r="K8" i="115"/>
  <c r="L8" i="115" s="1"/>
  <c r="I4" i="120"/>
  <c r="I4" i="122"/>
  <c r="K8" i="114"/>
  <c r="L8" i="114" s="1"/>
  <c r="K8" i="119"/>
  <c r="L8" i="119" s="1"/>
  <c r="K8" i="108"/>
  <c r="L8" i="108" s="1"/>
  <c r="K8" i="103"/>
  <c r="L8" i="103" s="1"/>
  <c r="K8" i="110"/>
  <c r="L8" i="110" s="1"/>
  <c r="K8" i="67"/>
  <c r="L8" i="67" s="1"/>
  <c r="K8" i="51"/>
  <c r="L8" i="51" s="1"/>
  <c r="K8" i="43"/>
  <c r="L8" i="43" s="1"/>
  <c r="I4" i="112"/>
  <c r="I4" i="100"/>
  <c r="I4" i="114"/>
  <c r="I4" i="91"/>
  <c r="K8" i="35"/>
  <c r="L8" i="35" s="1"/>
  <c r="K8" i="107"/>
  <c r="L8" i="107" s="1"/>
  <c r="K8" i="99"/>
  <c r="L8" i="99" s="1"/>
  <c r="K8" i="112"/>
  <c r="L8" i="112" s="1"/>
  <c r="K8" i="104"/>
  <c r="L8" i="104" s="1"/>
  <c r="K8" i="59"/>
  <c r="L8" i="59" s="1"/>
  <c r="K8" i="106"/>
  <c r="L8" i="106" s="1"/>
  <c r="K8" i="116"/>
  <c r="L8" i="116" s="1"/>
  <c r="K8" i="111"/>
  <c r="L8" i="111" s="1"/>
  <c r="K8" i="118"/>
  <c r="L8" i="118" s="1"/>
</calcChain>
</file>

<file path=xl/sharedStrings.xml><?xml version="1.0" encoding="utf-8"?>
<sst xmlns="http://schemas.openxmlformats.org/spreadsheetml/2006/main" count="15137" uniqueCount="3827">
  <si>
    <t>Identyfikatory</t>
  </si>
  <si>
    <t>ID_2017</t>
  </si>
  <si>
    <t>GML_ID</t>
  </si>
  <si>
    <t>ID_PODMIOT_SZKOŁA
RSPO</t>
  </si>
  <si>
    <t>wojewodztwo</t>
  </si>
  <si>
    <t>powiat</t>
  </si>
  <si>
    <t>gmina</t>
  </si>
  <si>
    <t>SIMC</t>
  </si>
  <si>
    <t>miejscowosc</t>
  </si>
  <si>
    <t>ULIC</t>
  </si>
  <si>
    <t>ULICA</t>
  </si>
  <si>
    <t>NR_DOMU</t>
  </si>
  <si>
    <t>X92</t>
  </si>
  <si>
    <t>Y92</t>
  </si>
  <si>
    <t>MAZOWIECKIE</t>
  </si>
  <si>
    <t>WARSZAWSKI ZACHODNI</t>
  </si>
  <si>
    <t>01469</t>
  </si>
  <si>
    <t>UL. BŁOŃSKA</t>
  </si>
  <si>
    <t/>
  </si>
  <si>
    <t>PRUSZKOWSKI</t>
  </si>
  <si>
    <t>21970</t>
  </si>
  <si>
    <t>UL. SZKOLNA</t>
  </si>
  <si>
    <t>2282166</t>
  </si>
  <si>
    <t>52490,52517,52518</t>
  </si>
  <si>
    <t>OTWOCKI</t>
  </si>
  <si>
    <t>CELESTYNÓW</t>
  </si>
  <si>
    <t>0000780</t>
  </si>
  <si>
    <t>08255</t>
  </si>
  <si>
    <t>UL. ŚW. KAZIMIERZA</t>
  </si>
  <si>
    <t>2429743</t>
  </si>
  <si>
    <t>30396</t>
  </si>
  <si>
    <t>24870</t>
  </si>
  <si>
    <t>UL. WRZOSOWA</t>
  </si>
  <si>
    <t>99999</t>
  </si>
  <si>
    <t>04863</t>
  </si>
  <si>
    <t>UL. FABRYCZNA</t>
  </si>
  <si>
    <t>NOWODWORSKI</t>
  </si>
  <si>
    <t>CZOSNÓW</t>
  </si>
  <si>
    <t>00157</t>
  </si>
  <si>
    <t>UL. AKACJOWA</t>
  </si>
  <si>
    <t>UL. JANA KOCHANOWSKIEGO</t>
  </si>
  <si>
    <t>8828163</t>
  </si>
  <si>
    <t>74106,79190</t>
  </si>
  <si>
    <t>0001376</t>
  </si>
  <si>
    <t>MAŁOCICE</t>
  </si>
  <si>
    <t>24628</t>
  </si>
  <si>
    <t>UL. WOJSKA POLSKIEGO</t>
  </si>
  <si>
    <t>05635</t>
  </si>
  <si>
    <t>UL. GŁÓWNA</t>
  </si>
  <si>
    <t>PIASECZYŃSKI</t>
  </si>
  <si>
    <t>23682</t>
  </si>
  <si>
    <t>UL. WARSZAWSKA</t>
  </si>
  <si>
    <t>18102</t>
  </si>
  <si>
    <t>UL. PUŁAWSKA</t>
  </si>
  <si>
    <t>GRODZISKI</t>
  </si>
  <si>
    <t>GRODZISK MAZOWIECKI</t>
  </si>
  <si>
    <t>UL. MAZOWIECKA</t>
  </si>
  <si>
    <t>MIŃSKI</t>
  </si>
  <si>
    <t>13379</t>
  </si>
  <si>
    <t>UL. MOSTOWA</t>
  </si>
  <si>
    <t>LEGIONOWSKI</t>
  </si>
  <si>
    <t>KARCZEW</t>
  </si>
  <si>
    <t>KONSTANCIN-JEZIORNA</t>
  </si>
  <si>
    <t>LESZNO</t>
  </si>
  <si>
    <t>3603533</t>
  </si>
  <si>
    <t>31060,31064</t>
  </si>
  <si>
    <t>0004452</t>
  </si>
  <si>
    <t>10898</t>
  </si>
  <si>
    <t>UL. LEŚNA</t>
  </si>
  <si>
    <t>LESZNOWOLA</t>
  </si>
  <si>
    <t>14907</t>
  </si>
  <si>
    <t>UL. OKRĘŻNA</t>
  </si>
  <si>
    <t>19404</t>
  </si>
  <si>
    <t>UL. SADOWA</t>
  </si>
  <si>
    <t>24048</t>
  </si>
  <si>
    <t>UL. WIEJSKA</t>
  </si>
  <si>
    <t>2A</t>
  </si>
  <si>
    <t>0004943</t>
  </si>
  <si>
    <t>MYSIADŁO</t>
  </si>
  <si>
    <t>10009</t>
  </si>
  <si>
    <t>UL. KRÓTKA</t>
  </si>
  <si>
    <t>2481924</t>
  </si>
  <si>
    <t>88601</t>
  </si>
  <si>
    <t>11B</t>
  </si>
  <si>
    <t>3858393</t>
  </si>
  <si>
    <t>103309</t>
  </si>
  <si>
    <t>2093272</t>
  </si>
  <si>
    <t>103742,103743</t>
  </si>
  <si>
    <t>0004966</t>
  </si>
  <si>
    <t>NOWA IWICZNA</t>
  </si>
  <si>
    <t>09830</t>
  </si>
  <si>
    <t>UL. IGNACEGO KRASICKIEGO</t>
  </si>
  <si>
    <t>5258651</t>
  </si>
  <si>
    <t>21171,21172</t>
  </si>
  <si>
    <t>ŁOMIANKI</t>
  </si>
  <si>
    <t>0005115</t>
  </si>
  <si>
    <t>DZIEKANÓW LEŚNY</t>
  </si>
  <si>
    <t>00166</t>
  </si>
  <si>
    <t>UL. POR. FRANCISA AKINSA</t>
  </si>
  <si>
    <t>987584</t>
  </si>
  <si>
    <t>39001,39002</t>
  </si>
  <si>
    <t>09186</t>
  </si>
  <si>
    <t>UL. MARII KONOPNICKIEJ</t>
  </si>
  <si>
    <t>4787452</t>
  </si>
  <si>
    <t>21170</t>
  </si>
  <si>
    <t>0005121</t>
  </si>
  <si>
    <t>DZIEKANÓW POLSKI</t>
  </si>
  <si>
    <t>18821</t>
  </si>
  <si>
    <t>UL. ROLNICZA</t>
  </si>
  <si>
    <t>12/20</t>
  </si>
  <si>
    <t>NOWA WIEŚ</t>
  </si>
  <si>
    <t>NADARZYN</t>
  </si>
  <si>
    <t>6152734</t>
  </si>
  <si>
    <t>16530</t>
  </si>
  <si>
    <t>0005374</t>
  </si>
  <si>
    <t>15300</t>
  </si>
  <si>
    <t>UL. OSIEDLOWA</t>
  </si>
  <si>
    <t>JÓZEFÓW</t>
  </si>
  <si>
    <t>OŻARÓW MAZOWIECKI</t>
  </si>
  <si>
    <t>8892653</t>
  </si>
  <si>
    <t>71921,72895</t>
  </si>
  <si>
    <t>0006037</t>
  </si>
  <si>
    <t>PŁOCHOCIN</t>
  </si>
  <si>
    <t>11139</t>
  </si>
  <si>
    <t>UL. LIPOWA</t>
  </si>
  <si>
    <t>17394</t>
  </si>
  <si>
    <t>UL. POZNAŃSKA</t>
  </si>
  <si>
    <t>PIASECZNO</t>
  </si>
  <si>
    <t>14834</t>
  </si>
  <si>
    <t>UL. OGRODOWA</t>
  </si>
  <si>
    <t>07656</t>
  </si>
  <si>
    <t>UL. JULIANOWSKA</t>
  </si>
  <si>
    <t>3988361</t>
  </si>
  <si>
    <t>86110</t>
  </si>
  <si>
    <t>0006617</t>
  </si>
  <si>
    <t>ZALESIE GÓRNE</t>
  </si>
  <si>
    <t>01157</t>
  </si>
  <si>
    <t>UL. BIAŁEJ BRZOZY</t>
  </si>
  <si>
    <t>22965</t>
  </si>
  <si>
    <t>UL. ROMUALDA TRAUGUTTA</t>
  </si>
  <si>
    <t>WOŁOMIŃSKI</t>
  </si>
  <si>
    <t>03839</t>
  </si>
  <si>
    <t>UL. DŁUGA</t>
  </si>
  <si>
    <t>09546</t>
  </si>
  <si>
    <t>UL. KOŚCIELNA</t>
  </si>
  <si>
    <t>SKRZESZEW</t>
  </si>
  <si>
    <t>4560208</t>
  </si>
  <si>
    <t>39022</t>
  </si>
  <si>
    <t>STARE BABICE</t>
  </si>
  <si>
    <t>0008668</t>
  </si>
  <si>
    <t>BORZĘCIN DUŻY</t>
  </si>
  <si>
    <t>11937</t>
  </si>
  <si>
    <t>UL. 3 MAJA</t>
  </si>
  <si>
    <t>02276</t>
  </si>
  <si>
    <t>UL. BRZOZOWA</t>
  </si>
  <si>
    <t>0008964</t>
  </si>
  <si>
    <t>17011</t>
  </si>
  <si>
    <t>UL. POLNA</t>
  </si>
  <si>
    <t>5705910</t>
  </si>
  <si>
    <t>19364,58191</t>
  </si>
  <si>
    <t>8317880</t>
  </si>
  <si>
    <t>19225</t>
  </si>
  <si>
    <t>0008970</t>
  </si>
  <si>
    <t>KOCZARGI STARE</t>
  </si>
  <si>
    <t>16022</t>
  </si>
  <si>
    <t>UL. PIASECZYŃSKA</t>
  </si>
  <si>
    <t>21787</t>
  </si>
  <si>
    <t>UL. SZARYCH SZEREGÓW</t>
  </si>
  <si>
    <t>SOCHACZEWSKI</t>
  </si>
  <si>
    <t>WOŁOMIN</t>
  </si>
  <si>
    <t>5834607</t>
  </si>
  <si>
    <t>127885,15225</t>
  </si>
  <si>
    <t>0010234</t>
  </si>
  <si>
    <t>LEŚNIAKOWIZNA</t>
  </si>
  <si>
    <t>35243</t>
  </si>
  <si>
    <t>UL. KASPRZYKIEWICZA</t>
  </si>
  <si>
    <t>ŁOSICKI</t>
  </si>
  <si>
    <t>SIEDLECKI</t>
  </si>
  <si>
    <t>ŁOSICE</t>
  </si>
  <si>
    <t>PŁOŃSKI</t>
  </si>
  <si>
    <t>CIECHANOWSKI</t>
  </si>
  <si>
    <t>CIECHANÓW</t>
  </si>
  <si>
    <t>OSTROŁĘCKI</t>
  </si>
  <si>
    <t>MŁAWSKI</t>
  </si>
  <si>
    <t>07029</t>
  </si>
  <si>
    <t>UL. JAGIELLOŃSKA</t>
  </si>
  <si>
    <t>GLINOJECK</t>
  </si>
  <si>
    <t>16511</t>
  </si>
  <si>
    <t>UL. PŁOCKA</t>
  </si>
  <si>
    <t>823716</t>
  </si>
  <si>
    <t>12051</t>
  </si>
  <si>
    <t>0114940</t>
  </si>
  <si>
    <t>WOLA MŁOCKA</t>
  </si>
  <si>
    <t>PUŁTUSKI</t>
  </si>
  <si>
    <t>MAKOWSKI</t>
  </si>
  <si>
    <t>09066</t>
  </si>
  <si>
    <t>UL. KOMISJI EDUKACJI NARODOWEJ</t>
  </si>
  <si>
    <t>12740</t>
  </si>
  <si>
    <t>UL. ADAMA MICKIEWICZA</t>
  </si>
  <si>
    <t>11926</t>
  </si>
  <si>
    <t>UL. 1 MAJA</t>
  </si>
  <si>
    <t>8C</t>
  </si>
  <si>
    <t>UL. JANA PAWŁA II</t>
  </si>
  <si>
    <t>26464</t>
  </si>
  <si>
    <t>UL. ŻEROMSKIEGO</t>
  </si>
  <si>
    <t>2B</t>
  </si>
  <si>
    <t>NASIELSK</t>
  </si>
  <si>
    <t>16274</t>
  </si>
  <si>
    <t>UL. MARSZ. JÓZEFA PIŁSUDSKIEGO</t>
  </si>
  <si>
    <t>57A</t>
  </si>
  <si>
    <t>09848</t>
  </si>
  <si>
    <t>UL. ZYGMUNTA KRASIŃSKIEGO</t>
  </si>
  <si>
    <t>PŁOŃSK</t>
  </si>
  <si>
    <t>PUŁTUSK</t>
  </si>
  <si>
    <t>15A</t>
  </si>
  <si>
    <t>3A</t>
  </si>
  <si>
    <t>1A</t>
  </si>
  <si>
    <t>25133</t>
  </si>
  <si>
    <t>UL. WYZWOLENIA</t>
  </si>
  <si>
    <t>19834</t>
  </si>
  <si>
    <t>UL. HENRYKA SIENKIEWICZA</t>
  </si>
  <si>
    <t>26A</t>
  </si>
  <si>
    <t>44A</t>
  </si>
  <si>
    <t>OSTROWSKI</t>
  </si>
  <si>
    <t>12A</t>
  </si>
  <si>
    <t>7622421</t>
  </si>
  <si>
    <t>107321,107323</t>
  </si>
  <si>
    <t>SZULBORZE WIELKIE</t>
  </si>
  <si>
    <t>0407807</t>
  </si>
  <si>
    <t>BARANOWO</t>
  </si>
  <si>
    <t>898502</t>
  </si>
  <si>
    <t>106702</t>
  </si>
  <si>
    <t>0506426</t>
  </si>
  <si>
    <t>WOLA BŁĘDOWSKA</t>
  </si>
  <si>
    <t>WYSZKOWSKI</t>
  </si>
  <si>
    <t>22880</t>
  </si>
  <si>
    <t>UL. TOPOLOWA</t>
  </si>
  <si>
    <t>16046</t>
  </si>
  <si>
    <t>UL. PIASTOWSKA</t>
  </si>
  <si>
    <t>20291</t>
  </si>
  <si>
    <t>UL. JULIUSZA SŁOWACKIEGO</t>
  </si>
  <si>
    <t>CZERWONKA</t>
  </si>
  <si>
    <t>37A</t>
  </si>
  <si>
    <t>09582</t>
  </si>
  <si>
    <t>UL. TADEUSZA KOŚCIUSZKI</t>
  </si>
  <si>
    <t>DŁUGOSIODŁO</t>
  </si>
  <si>
    <t>5771135</t>
  </si>
  <si>
    <t>6010,6029</t>
  </si>
  <si>
    <t>0509821</t>
  </si>
  <si>
    <t>STARE BOSEWO</t>
  </si>
  <si>
    <t>18974</t>
  </si>
  <si>
    <t>UL. ROZWOJOWA</t>
  </si>
  <si>
    <t>22A</t>
  </si>
  <si>
    <t>14755</t>
  </si>
  <si>
    <t>UL. ODRODZENIA</t>
  </si>
  <si>
    <t>20254</t>
  </si>
  <si>
    <t>UL. SŁONECZNA</t>
  </si>
  <si>
    <t>55A</t>
  </si>
  <si>
    <t>ŁYSE</t>
  </si>
  <si>
    <t>5453237</t>
  </si>
  <si>
    <t>62578</t>
  </si>
  <si>
    <t>0513797</t>
  </si>
  <si>
    <t>PUPKOWIZNA</t>
  </si>
  <si>
    <t>887501</t>
  </si>
  <si>
    <t>128728</t>
  </si>
  <si>
    <t>0513834</t>
  </si>
  <si>
    <t>SZAFRANKI</t>
  </si>
  <si>
    <t>02125</t>
  </si>
  <si>
    <t>UL. WŁADYSŁAWA BRONIEWSKIEGO</t>
  </si>
  <si>
    <t>14A</t>
  </si>
  <si>
    <t>OSTRÓW MAZOWIECKA</t>
  </si>
  <si>
    <t>4244402</t>
  </si>
  <si>
    <t>16060,22053</t>
  </si>
  <si>
    <t>0516353</t>
  </si>
  <si>
    <t>JASIENICA</t>
  </si>
  <si>
    <t>07302</t>
  </si>
  <si>
    <t>UL. PAWŁA JASIENICY</t>
  </si>
  <si>
    <t>4149185</t>
  </si>
  <si>
    <t>17450</t>
  </si>
  <si>
    <t>0516436</t>
  </si>
  <si>
    <t>KALINOWO</t>
  </si>
  <si>
    <t>4689643</t>
  </si>
  <si>
    <t>18839</t>
  </si>
  <si>
    <t>0516666</t>
  </si>
  <si>
    <t>NAGOSZEWKA DRUGA</t>
  </si>
  <si>
    <t>08574</t>
  </si>
  <si>
    <t>UL. KLONOWA</t>
  </si>
  <si>
    <t>6A</t>
  </si>
  <si>
    <t>8A</t>
  </si>
  <si>
    <t>8451227</t>
  </si>
  <si>
    <t>15286</t>
  </si>
  <si>
    <t>RZEWNIE</t>
  </si>
  <si>
    <t>0519950</t>
  </si>
  <si>
    <t>12090</t>
  </si>
  <si>
    <t>28A</t>
  </si>
  <si>
    <t>SYPNIEWO</t>
  </si>
  <si>
    <t>18648</t>
  </si>
  <si>
    <t>UL. WŁADYSŁAWA REYMONTA</t>
  </si>
  <si>
    <t>2543384</t>
  </si>
  <si>
    <t>111943</t>
  </si>
  <si>
    <t>0521029</t>
  </si>
  <si>
    <t>SZELKÓW</t>
  </si>
  <si>
    <t>0521390</t>
  </si>
  <si>
    <t>STARY SZELKÓW</t>
  </si>
  <si>
    <t>8578654</t>
  </si>
  <si>
    <t>12079</t>
  </si>
  <si>
    <t>01250</t>
  </si>
  <si>
    <t>UL. BIELAWSKA</t>
  </si>
  <si>
    <t>05265</t>
  </si>
  <si>
    <t>UL. GAJOWA</t>
  </si>
  <si>
    <t>WYSZKÓW</t>
  </si>
  <si>
    <t>RYBNO</t>
  </si>
  <si>
    <t>PŁOCKI</t>
  </si>
  <si>
    <t>19865</t>
  </si>
  <si>
    <t>PŁOCK</t>
  </si>
  <si>
    <t>GOSTYNIŃSKI</t>
  </si>
  <si>
    <t>ZWOLEŃ</t>
  </si>
  <si>
    <t>SIERPECKI</t>
  </si>
  <si>
    <t>08728</t>
  </si>
  <si>
    <t>UL. PARKOWA</t>
  </si>
  <si>
    <t>ROŚCISZEWO</t>
  </si>
  <si>
    <t>5074067</t>
  </si>
  <si>
    <t>75513,75514</t>
  </si>
  <si>
    <t>0574250</t>
  </si>
  <si>
    <t>00432</t>
  </si>
  <si>
    <t>SANNIKI</t>
  </si>
  <si>
    <t>2465554</t>
  </si>
  <si>
    <t>7391</t>
  </si>
  <si>
    <t>0574497</t>
  </si>
  <si>
    <t>OSMOLIN</t>
  </si>
  <si>
    <t>19501</t>
  </si>
  <si>
    <t>UL. SANNICKA</t>
  </si>
  <si>
    <t>16541</t>
  </si>
  <si>
    <t>SIERPC</t>
  </si>
  <si>
    <t>10A</t>
  </si>
  <si>
    <t>2222770</t>
  </si>
  <si>
    <t>60606,60607</t>
  </si>
  <si>
    <t>STARA BIAŁA</t>
  </si>
  <si>
    <t>0576243</t>
  </si>
  <si>
    <t>MASZEWO DUŻE</t>
  </si>
  <si>
    <t>GRÓJECKI</t>
  </si>
  <si>
    <t>PRZYSUSKI</t>
  </si>
  <si>
    <t>SZYDŁOWIECKI</t>
  </si>
  <si>
    <t>4B</t>
  </si>
  <si>
    <t>2097236</t>
  </si>
  <si>
    <t>69076</t>
  </si>
  <si>
    <t>GIELNIÓW</t>
  </si>
  <si>
    <t>0618728</t>
  </si>
  <si>
    <t>BIELINY</t>
  </si>
  <si>
    <t>BN</t>
  </si>
  <si>
    <t>20683</t>
  </si>
  <si>
    <t>UL. SPORTOWA</t>
  </si>
  <si>
    <t>UL. ARMII KRAJOWEJ</t>
  </si>
  <si>
    <t>15710</t>
  </si>
  <si>
    <t>GRÓJEC</t>
  </si>
  <si>
    <t>03403</t>
  </si>
  <si>
    <t>UL. CZERSKA</t>
  </si>
  <si>
    <t>JASTRZĄB</t>
  </si>
  <si>
    <t>18154065</t>
  </si>
  <si>
    <t>128371</t>
  </si>
  <si>
    <t>0624054</t>
  </si>
  <si>
    <t>NOWY DWÓR</t>
  </si>
  <si>
    <t>ZWOLEŃSKI</t>
  </si>
  <si>
    <t>21A</t>
  </si>
  <si>
    <t>4340302</t>
  </si>
  <si>
    <t>90079</t>
  </si>
  <si>
    <t>OROŃSKO</t>
  </si>
  <si>
    <t>0630304</t>
  </si>
  <si>
    <t>CIEPŁA</t>
  </si>
  <si>
    <t xml:space="preserve">24B </t>
  </si>
  <si>
    <t>4753372</t>
  </si>
  <si>
    <t>57152</t>
  </si>
  <si>
    <t>0630333</t>
  </si>
  <si>
    <t>GUZÓW</t>
  </si>
  <si>
    <t>PNIEWY</t>
  </si>
  <si>
    <t>3284244</t>
  </si>
  <si>
    <t>84244</t>
  </si>
  <si>
    <t>0631462</t>
  </si>
  <si>
    <t>KAROLEW</t>
  </si>
  <si>
    <t>POLICZNA</t>
  </si>
  <si>
    <t>5391480</t>
  </si>
  <si>
    <t>103378,106270</t>
  </si>
  <si>
    <t>0631999</t>
  </si>
  <si>
    <t>26469</t>
  </si>
  <si>
    <t>UL. STEFANA ŻEROMSKIEGO</t>
  </si>
  <si>
    <t>26130</t>
  </si>
  <si>
    <t>24601</t>
  </si>
  <si>
    <t>PRZYSUCHA</t>
  </si>
  <si>
    <t>1B</t>
  </si>
  <si>
    <t>23814</t>
  </si>
  <si>
    <t>UL. WCZASOWA</t>
  </si>
  <si>
    <t>SZYDŁOWIEC</t>
  </si>
  <si>
    <t>5775562</t>
  </si>
  <si>
    <t>88175</t>
  </si>
  <si>
    <t>0639392</t>
  </si>
  <si>
    <t>SADEK</t>
  </si>
  <si>
    <t>TCZÓW</t>
  </si>
  <si>
    <t>8896247</t>
  </si>
  <si>
    <t>39113,39114</t>
  </si>
  <si>
    <t>0639943</t>
  </si>
  <si>
    <t>WARKA</t>
  </si>
  <si>
    <t>OSTROŁĘKA</t>
  </si>
  <si>
    <t>SOKOŁOWSKI</t>
  </si>
  <si>
    <t>GARWOLIŃSKI</t>
  </si>
  <si>
    <t>18A</t>
  </si>
  <si>
    <t>GARWOLIN</t>
  </si>
  <si>
    <t>WĘGROWSKI</t>
  </si>
  <si>
    <t>JABŁONNA LACKA</t>
  </si>
  <si>
    <t>3864008</t>
  </si>
  <si>
    <t>56496,56498</t>
  </si>
  <si>
    <t>0672685</t>
  </si>
  <si>
    <t>11205</t>
  </si>
  <si>
    <t>UL. 11 LISTOPADA</t>
  </si>
  <si>
    <t>26608</t>
  </si>
  <si>
    <t>UL. ŻWIRKI I WIGURY</t>
  </si>
  <si>
    <t>WIŚNIEW</t>
  </si>
  <si>
    <t>KOŁBIEL</t>
  </si>
  <si>
    <t>09987</t>
  </si>
  <si>
    <t>UL. KRÓLEWSKA</t>
  </si>
  <si>
    <t>2059369</t>
  </si>
  <si>
    <t>11676</t>
  </si>
  <si>
    <t>0674767</t>
  </si>
  <si>
    <t>904021</t>
  </si>
  <si>
    <t>11681</t>
  </si>
  <si>
    <t>5A</t>
  </si>
  <si>
    <t>KOSÓW LACKI</t>
  </si>
  <si>
    <t>0676128</t>
  </si>
  <si>
    <t>8769631</t>
  </si>
  <si>
    <t>80143</t>
  </si>
  <si>
    <t>29A</t>
  </si>
  <si>
    <t>MIŃSK MAZOWIECKI</t>
  </si>
  <si>
    <t>21271</t>
  </si>
  <si>
    <t>UL. STRAŻACKA</t>
  </si>
  <si>
    <t>14018</t>
  </si>
  <si>
    <t>UL. GABRIELA NARUTOWICZA</t>
  </si>
  <si>
    <t>REPKI</t>
  </si>
  <si>
    <t>0685096</t>
  </si>
  <si>
    <t>6603281</t>
  </si>
  <si>
    <t>40199</t>
  </si>
  <si>
    <t>972844</t>
  </si>
  <si>
    <t>40200,40203</t>
  </si>
  <si>
    <t>0685274</t>
  </si>
  <si>
    <t>6984487</t>
  </si>
  <si>
    <t>40201</t>
  </si>
  <si>
    <t>0685452</t>
  </si>
  <si>
    <t>WYROZĘBY-PODAWCE</t>
  </si>
  <si>
    <t>SIEDLCE</t>
  </si>
  <si>
    <t>20500</t>
  </si>
  <si>
    <t>UL. SOKOŁOWSKA</t>
  </si>
  <si>
    <t>12989</t>
  </si>
  <si>
    <t>UL. MIŃSKA</t>
  </si>
  <si>
    <t>7941484</t>
  </si>
  <si>
    <t>118442</t>
  </si>
  <si>
    <t>SOKOŁÓW PODLASKI</t>
  </si>
  <si>
    <t>0688700</t>
  </si>
  <si>
    <t>2120488</t>
  </si>
  <si>
    <t>70560</t>
  </si>
  <si>
    <t>0688999</t>
  </si>
  <si>
    <t>STERDYŃ</t>
  </si>
  <si>
    <t>5010735</t>
  </si>
  <si>
    <t>69235,69239</t>
  </si>
  <si>
    <t>0690810</t>
  </si>
  <si>
    <t>8890760</t>
  </si>
  <si>
    <t>92888</t>
  </si>
  <si>
    <t>STOCZEK</t>
  </si>
  <si>
    <t>0690950</t>
  </si>
  <si>
    <t>GRYGRÓW</t>
  </si>
  <si>
    <t>23945</t>
  </si>
  <si>
    <t>UL. WĘGROWSKA</t>
  </si>
  <si>
    <t>8005541</t>
  </si>
  <si>
    <t>103429,103430</t>
  </si>
  <si>
    <t>0694623</t>
  </si>
  <si>
    <t>BARANÓW</t>
  </si>
  <si>
    <t>0722822</t>
  </si>
  <si>
    <t>2265531</t>
  </si>
  <si>
    <t>121848</t>
  </si>
  <si>
    <t>13A</t>
  </si>
  <si>
    <t>ŻYRARDOWSKI</t>
  </si>
  <si>
    <t>14989</t>
  </si>
  <si>
    <t>UL. OLIMPIJSKA</t>
  </si>
  <si>
    <t>12991</t>
  </si>
  <si>
    <t>UL. MIODOWA</t>
  </si>
  <si>
    <t>8003788</t>
  </si>
  <si>
    <t>122051,122070</t>
  </si>
  <si>
    <t>0736907</t>
  </si>
  <si>
    <t>8131963</t>
  </si>
  <si>
    <t>18909</t>
  </si>
  <si>
    <t>SOCHACZEW</t>
  </si>
  <si>
    <t>TERESIN</t>
  </si>
  <si>
    <t>0739142</t>
  </si>
  <si>
    <t>5325910</t>
  </si>
  <si>
    <t>20784,20786,20787</t>
  </si>
  <si>
    <t>48337</t>
  </si>
  <si>
    <t>UL. ALEJA XX-LECIA</t>
  </si>
  <si>
    <t>7618693</t>
  </si>
  <si>
    <t>27334,42310</t>
  </si>
  <si>
    <t>WARSZAWA</t>
  </si>
  <si>
    <t>0918838</t>
  </si>
  <si>
    <t>00091</t>
  </si>
  <si>
    <t>UL. GEN. ROMANA ABRAHAMA</t>
  </si>
  <si>
    <t>7807939</t>
  </si>
  <si>
    <t>26319</t>
  </si>
  <si>
    <t>00135</t>
  </si>
  <si>
    <t>UL. AFRYKAŃSKA</t>
  </si>
  <si>
    <t>1045709</t>
  </si>
  <si>
    <t>25632,25633</t>
  </si>
  <si>
    <t>0988840</t>
  </si>
  <si>
    <t>00242</t>
  </si>
  <si>
    <t>UL. ALPEJSKA</t>
  </si>
  <si>
    <t>7619006</t>
  </si>
  <si>
    <t>80253</t>
  </si>
  <si>
    <t>00252</t>
  </si>
  <si>
    <t>UL. EGIPSKA</t>
  </si>
  <si>
    <t>2113330</t>
  </si>
  <si>
    <t>23888</t>
  </si>
  <si>
    <t>0988780</t>
  </si>
  <si>
    <t>00293</t>
  </si>
  <si>
    <t>UL. MICHAŁA ELWIRA ANDRIOLLEGO</t>
  </si>
  <si>
    <t>6725974</t>
  </si>
  <si>
    <t>26251</t>
  </si>
  <si>
    <t>00317</t>
  </si>
  <si>
    <t>UL. ANGORSKA</t>
  </si>
  <si>
    <t>1022865</t>
  </si>
  <si>
    <t>109690</t>
  </si>
  <si>
    <t>0988804</t>
  </si>
  <si>
    <t>00412</t>
  </si>
  <si>
    <t>UL. ARKUSZOWA</t>
  </si>
  <si>
    <t>4624450</t>
  </si>
  <si>
    <t>52990</t>
  </si>
  <si>
    <t>0921728</t>
  </si>
  <si>
    <t>2272068</t>
  </si>
  <si>
    <t>54126,54132</t>
  </si>
  <si>
    <t>2262447</t>
  </si>
  <si>
    <t>16795,29718,34237,73785</t>
  </si>
  <si>
    <t>8192210</t>
  </si>
  <si>
    <t>23501</t>
  </si>
  <si>
    <t>00471</t>
  </si>
  <si>
    <t>UL. ASPEKT</t>
  </si>
  <si>
    <t>6790612</t>
  </si>
  <si>
    <t>17352,29953</t>
  </si>
  <si>
    <t>0988862</t>
  </si>
  <si>
    <t>00472</t>
  </si>
  <si>
    <t>UL. ASTRONAUTÓW</t>
  </si>
  <si>
    <t>1937619</t>
  </si>
  <si>
    <t>41818</t>
  </si>
  <si>
    <t>1043943</t>
  </si>
  <si>
    <t>16753,29949</t>
  </si>
  <si>
    <t>00518</t>
  </si>
  <si>
    <t>UL. AZALIOWA</t>
  </si>
  <si>
    <t>0918130</t>
  </si>
  <si>
    <t>2143218</t>
  </si>
  <si>
    <t>15104,28117</t>
  </si>
  <si>
    <t>00553</t>
  </si>
  <si>
    <t>UL. BACHMACKA</t>
  </si>
  <si>
    <t>1947114</t>
  </si>
  <si>
    <t>127261</t>
  </si>
  <si>
    <t>00600</t>
  </si>
  <si>
    <t>UL. JERZEGO BAJANA</t>
  </si>
  <si>
    <t>1862847</t>
  </si>
  <si>
    <t>30913,30914</t>
  </si>
  <si>
    <t>00608</t>
  </si>
  <si>
    <t>UL. BAJKOWA</t>
  </si>
  <si>
    <t>17/21</t>
  </si>
  <si>
    <t>4115529</t>
  </si>
  <si>
    <t>23509</t>
  </si>
  <si>
    <t>00624</t>
  </si>
  <si>
    <t>UL. STANISŁAWA KASZNICY</t>
  </si>
  <si>
    <t>7937076</t>
  </si>
  <si>
    <t>48841</t>
  </si>
  <si>
    <t>0988827</t>
  </si>
  <si>
    <t>00638</t>
  </si>
  <si>
    <t>UL. BALKONOWA</t>
  </si>
  <si>
    <t>8064573</t>
  </si>
  <si>
    <t>60287</t>
  </si>
  <si>
    <t>00735</t>
  </si>
  <si>
    <t>UL. BARCELOŃSKA</t>
  </si>
  <si>
    <t>2035482</t>
  </si>
  <si>
    <t>64398</t>
  </si>
  <si>
    <t>0918643</t>
  </si>
  <si>
    <t>00777</t>
  </si>
  <si>
    <t>1979049</t>
  </si>
  <si>
    <t>24195</t>
  </si>
  <si>
    <t>UL. BARSKA</t>
  </si>
  <si>
    <t>8827637</t>
  </si>
  <si>
    <t>103820,21200</t>
  </si>
  <si>
    <t>8829908</t>
  </si>
  <si>
    <t>105669,106321,56368,56463</t>
  </si>
  <si>
    <t>00801</t>
  </si>
  <si>
    <t>UL. BARTNICZA</t>
  </si>
  <si>
    <t>7937077</t>
  </si>
  <si>
    <t>10535</t>
  </si>
  <si>
    <t>7299890</t>
  </si>
  <si>
    <t>23514</t>
  </si>
  <si>
    <t>00806</t>
  </si>
  <si>
    <t>UL. GRZEGORZA PRZEMYKA</t>
  </si>
  <si>
    <t>3478010</t>
  </si>
  <si>
    <t>83672</t>
  </si>
  <si>
    <t>00821</t>
  </si>
  <si>
    <t>UL. BARTOSZYCKA</t>
  </si>
  <si>
    <t>45/47</t>
  </si>
  <si>
    <t>3796233</t>
  </si>
  <si>
    <t>29820</t>
  </si>
  <si>
    <t>00891</t>
  </si>
  <si>
    <t>UL. STEFANA BATOREGO</t>
  </si>
  <si>
    <t>4306719</t>
  </si>
  <si>
    <t>124856</t>
  </si>
  <si>
    <t>0988833</t>
  </si>
  <si>
    <t>00921</t>
  </si>
  <si>
    <t>UL. BAŻANCIA</t>
  </si>
  <si>
    <t>3477647</t>
  </si>
  <si>
    <t>118680</t>
  </si>
  <si>
    <t>2039953</t>
  </si>
  <si>
    <t>103774,103775,106412</t>
  </si>
  <si>
    <t>0919810</t>
  </si>
  <si>
    <t>00956</t>
  </si>
  <si>
    <t>UL. BEDNARSKA</t>
  </si>
  <si>
    <t>8063492</t>
  </si>
  <si>
    <t>83423,83435</t>
  </si>
  <si>
    <t>01000</t>
  </si>
  <si>
    <t>UL. BEŁSKA</t>
  </si>
  <si>
    <t>1/3</t>
  </si>
  <si>
    <t>3921004</t>
  </si>
  <si>
    <t>106324,106325,106326</t>
  </si>
  <si>
    <t>5451685</t>
  </si>
  <si>
    <t>52981</t>
  </si>
  <si>
    <t>7682687</t>
  </si>
  <si>
    <t>21027,52983</t>
  </si>
  <si>
    <t>0919884</t>
  </si>
  <si>
    <t>01015</t>
  </si>
  <si>
    <t>UL. JÓZEFA BEMA</t>
  </si>
  <si>
    <t>73/75</t>
  </si>
  <si>
    <t>4430876</t>
  </si>
  <si>
    <t>39099,39211</t>
  </si>
  <si>
    <t>1035730</t>
  </si>
  <si>
    <t>119684</t>
  </si>
  <si>
    <t>01173</t>
  </si>
  <si>
    <t>UL. BIAŁOBRZESKA</t>
  </si>
  <si>
    <t>5323161</t>
  </si>
  <si>
    <t>23178</t>
  </si>
  <si>
    <t>7363755</t>
  </si>
  <si>
    <t>105689,105690</t>
  </si>
  <si>
    <t>6535831</t>
  </si>
  <si>
    <t>53022</t>
  </si>
  <si>
    <t>0988796</t>
  </si>
  <si>
    <t>01179</t>
  </si>
  <si>
    <t>UL. BIAŁOŁĘCKA</t>
  </si>
  <si>
    <t>186D</t>
  </si>
  <si>
    <t>7425722</t>
  </si>
  <si>
    <t>21253</t>
  </si>
  <si>
    <t>0919298</t>
  </si>
  <si>
    <t>01184</t>
  </si>
  <si>
    <t>UL. BIAŁOSTOCKA</t>
  </si>
  <si>
    <t>10/18</t>
  </si>
  <si>
    <t>8889743</t>
  </si>
  <si>
    <t>14180,27703</t>
  </si>
  <si>
    <t>5960983</t>
  </si>
  <si>
    <t>21969</t>
  </si>
  <si>
    <t>01189</t>
  </si>
  <si>
    <t>UL. BIAŁOWIESKA</t>
  </si>
  <si>
    <t>6979880</t>
  </si>
  <si>
    <t>128602</t>
  </si>
  <si>
    <t>01194</t>
  </si>
  <si>
    <t>3796150</t>
  </si>
  <si>
    <t>113870</t>
  </si>
  <si>
    <t>01389</t>
  </si>
  <si>
    <t>UL. BITWY WARSZAWSKIEJ 1920 R.</t>
  </si>
  <si>
    <t>1035031</t>
  </si>
  <si>
    <t>19836,25668,80125</t>
  </si>
  <si>
    <t>01495</t>
  </si>
  <si>
    <t>UL. BOBROWIECKA</t>
  </si>
  <si>
    <t>4495462</t>
  </si>
  <si>
    <t>127832</t>
  </si>
  <si>
    <t>01562</t>
  </si>
  <si>
    <t>UL. BOGATKI</t>
  </si>
  <si>
    <t>4052198</t>
  </si>
  <si>
    <t>14743,86452</t>
  </si>
  <si>
    <t>01608</t>
  </si>
  <si>
    <t>UL. WOJCIECHA BOGUSŁAWSKIEGO</t>
  </si>
  <si>
    <t>3284775</t>
  </si>
  <si>
    <t>110247</t>
  </si>
  <si>
    <t>01624</t>
  </si>
  <si>
    <t>UL. BOHATERÓW</t>
  </si>
  <si>
    <t>1031755</t>
  </si>
  <si>
    <t>87777</t>
  </si>
  <si>
    <t>0918784</t>
  </si>
  <si>
    <t>01679</t>
  </si>
  <si>
    <t>UL. TOMCIA PALUCHA</t>
  </si>
  <si>
    <t>7044233</t>
  </si>
  <si>
    <t>60275</t>
  </si>
  <si>
    <t>01729</t>
  </si>
  <si>
    <t>UL. BOKSERSKA</t>
  </si>
  <si>
    <t>5006037</t>
  </si>
  <si>
    <t>81165,81236</t>
  </si>
  <si>
    <t>01796</t>
  </si>
  <si>
    <t>UL. ŚW. BONIFACEGO</t>
  </si>
  <si>
    <t>6345764</t>
  </si>
  <si>
    <t>105687,105688</t>
  </si>
  <si>
    <t>8001113</t>
  </si>
  <si>
    <t>21340</t>
  </si>
  <si>
    <t>01811</t>
  </si>
  <si>
    <t>UL. GEN. TADEUSZA BORA-KOMOROWSKIEGO</t>
  </si>
  <si>
    <t>8065102</t>
  </si>
  <si>
    <t>20770</t>
  </si>
  <si>
    <t>0920048</t>
  </si>
  <si>
    <t>02007</t>
  </si>
  <si>
    <t>UL. BRACI ZAŁUSKICH</t>
  </si>
  <si>
    <t>6599029</t>
  </si>
  <si>
    <t>23510</t>
  </si>
  <si>
    <t>99A</t>
  </si>
  <si>
    <t>4304052</t>
  </si>
  <si>
    <t>42023</t>
  </si>
  <si>
    <t>02161</t>
  </si>
  <si>
    <t>UL. JANA BROŻKA</t>
  </si>
  <si>
    <t>7808727</t>
  </si>
  <si>
    <t>105296,105297</t>
  </si>
  <si>
    <t>4176473</t>
  </si>
  <si>
    <t>60290</t>
  </si>
  <si>
    <t>02183</t>
  </si>
  <si>
    <t>UL. JULIANA BRUNA</t>
  </si>
  <si>
    <t>4052218</t>
  </si>
  <si>
    <t>63416</t>
  </si>
  <si>
    <t>02206</t>
  </si>
  <si>
    <t>UL. BRYGADZISTÓW</t>
  </si>
  <si>
    <t>1032883</t>
  </si>
  <si>
    <t>130613</t>
  </si>
  <si>
    <t>4687626</t>
  </si>
  <si>
    <t>41946</t>
  </si>
  <si>
    <t>02444</t>
  </si>
  <si>
    <t>UL. WENANTEGO BURDZIŃSKIEGO</t>
  </si>
  <si>
    <t>1021669</t>
  </si>
  <si>
    <t>105416,105417</t>
  </si>
  <si>
    <t>02592</t>
  </si>
  <si>
    <t>UL. CEGŁOWSKA</t>
  </si>
  <si>
    <t>5451822</t>
  </si>
  <si>
    <t>122577</t>
  </si>
  <si>
    <t>02629</t>
  </si>
  <si>
    <t>UL. CERAMICZNA</t>
  </si>
  <si>
    <t>6153109</t>
  </si>
  <si>
    <t>29617</t>
  </si>
  <si>
    <t>02709</t>
  </si>
  <si>
    <t>UL. CHEŁMSKA</t>
  </si>
  <si>
    <t>1039379</t>
  </si>
  <si>
    <t>120941</t>
  </si>
  <si>
    <t>02739</t>
  </si>
  <si>
    <t>UL. CHŁODNA</t>
  </si>
  <si>
    <t>1039381</t>
  </si>
  <si>
    <t>20580,20581</t>
  </si>
  <si>
    <t>36/46</t>
  </si>
  <si>
    <t>1830886</t>
  </si>
  <si>
    <t>106411,53020</t>
  </si>
  <si>
    <t>02790</t>
  </si>
  <si>
    <t>UL. CHOCIMSKA</t>
  </si>
  <si>
    <t>4052282</t>
  </si>
  <si>
    <t>104950</t>
  </si>
  <si>
    <t>02925</t>
  </si>
  <si>
    <t>UL. STANISŁAWA CHUDOBY</t>
  </si>
  <si>
    <t>8508779</t>
  </si>
  <si>
    <t>35094</t>
  </si>
  <si>
    <t>02964</t>
  </si>
  <si>
    <t>UL. CIASNA</t>
  </si>
  <si>
    <t>5002738</t>
  </si>
  <si>
    <t>60288</t>
  </si>
  <si>
    <t>03061</t>
  </si>
  <si>
    <t>UL. CIESZYŃSKA</t>
  </si>
  <si>
    <t>6788769</t>
  </si>
  <si>
    <t>30973</t>
  </si>
  <si>
    <t>03078</t>
  </si>
  <si>
    <t>UL. CIETRZEWIA</t>
  </si>
  <si>
    <t>2135818</t>
  </si>
  <si>
    <t>74990</t>
  </si>
  <si>
    <t>03083</t>
  </si>
  <si>
    <t>UL. ERAZMA CIOŁKA</t>
  </si>
  <si>
    <t>4878414</t>
  </si>
  <si>
    <t>106183,126792,26488,5120</t>
  </si>
  <si>
    <t>03124</t>
  </si>
  <si>
    <t>UL. JOSEPHA CONRADA</t>
  </si>
  <si>
    <t>7107722</t>
  </si>
  <si>
    <t>128471,26954</t>
  </si>
  <si>
    <t>3413653</t>
  </si>
  <si>
    <t>23079</t>
  </si>
  <si>
    <t>03154</t>
  </si>
  <si>
    <t>UL. JANA CYBISA</t>
  </si>
  <si>
    <t>7999652</t>
  </si>
  <si>
    <t>24685</t>
  </si>
  <si>
    <t>03200</t>
  </si>
  <si>
    <t>UL. CYRKLOWA</t>
  </si>
  <si>
    <t>7555011</t>
  </si>
  <si>
    <t>105672,105673</t>
  </si>
  <si>
    <t>03283</t>
  </si>
  <si>
    <t>UL. STEFANA CZARNIECKIEGO</t>
  </si>
  <si>
    <t>2075403</t>
  </si>
  <si>
    <t>60281</t>
  </si>
  <si>
    <t>03299</t>
  </si>
  <si>
    <t>UL. CZARNOMORSKA</t>
  </si>
  <si>
    <t>3731058</t>
  </si>
  <si>
    <t>30254,30926</t>
  </si>
  <si>
    <t>03385</t>
  </si>
  <si>
    <t>UL. CZERNIAKOWSKA</t>
  </si>
  <si>
    <t>1035041</t>
  </si>
  <si>
    <t>15222,29252</t>
  </si>
  <si>
    <t>6852860</t>
  </si>
  <si>
    <t>113868</t>
  </si>
  <si>
    <t>03427</t>
  </si>
  <si>
    <t>UL. CZERWONA DROGA</t>
  </si>
  <si>
    <t>7363817</t>
  </si>
  <si>
    <t>20759</t>
  </si>
  <si>
    <t>03691</t>
  </si>
  <si>
    <t>4751330</t>
  </si>
  <si>
    <t>16696,25033,84871</t>
  </si>
  <si>
    <t>03738</t>
  </si>
  <si>
    <t>UL. STEFANA DEMBEGO</t>
  </si>
  <si>
    <t>2329047</t>
  </si>
  <si>
    <t>105685,105686</t>
  </si>
  <si>
    <t>03743</t>
  </si>
  <si>
    <t>UL. HENRYKA DEMBIŃSKIEGO</t>
  </si>
  <si>
    <t>6599739</t>
  </si>
  <si>
    <t>19073</t>
  </si>
  <si>
    <t>03746</t>
  </si>
  <si>
    <t>UL. EDWARDA DEMBOWSKIEGO</t>
  </si>
  <si>
    <t>8765652</t>
  </si>
  <si>
    <t>23401</t>
  </si>
  <si>
    <t>1039667</t>
  </si>
  <si>
    <t>39208</t>
  </si>
  <si>
    <t>03762</t>
  </si>
  <si>
    <t>UL. DEOTYMY</t>
  </si>
  <si>
    <t>25/33</t>
  </si>
  <si>
    <t>8125845</t>
  </si>
  <si>
    <t>39213,42063</t>
  </si>
  <si>
    <t>9020253</t>
  </si>
  <si>
    <t>129897,17816,84870</t>
  </si>
  <si>
    <t>03784</t>
  </si>
  <si>
    <t>UL. DEWAJTIS</t>
  </si>
  <si>
    <t>7809718</t>
  </si>
  <si>
    <t>105683,105684</t>
  </si>
  <si>
    <t>7680419</t>
  </si>
  <si>
    <t>105307,105308</t>
  </si>
  <si>
    <t>04034</t>
  </si>
  <si>
    <t>UL. DOLNA</t>
  </si>
  <si>
    <t>1035782</t>
  </si>
  <si>
    <t>22897</t>
  </si>
  <si>
    <t>8765649</t>
  </si>
  <si>
    <t>60295</t>
  </si>
  <si>
    <t>04075</t>
  </si>
  <si>
    <t>UL. DOMANIEWSKA</t>
  </si>
  <si>
    <t>1033475</t>
  </si>
  <si>
    <t>41863,42065</t>
  </si>
  <si>
    <t>04177</t>
  </si>
  <si>
    <t>UL. DREWNIANA</t>
  </si>
  <si>
    <t>4368451</t>
  </si>
  <si>
    <t>75099</t>
  </si>
  <si>
    <t>04317</t>
  </si>
  <si>
    <t>UL. MICHAŁA DRZYMAŁY</t>
  </si>
  <si>
    <t>5579840</t>
  </si>
  <si>
    <t>88214,88259</t>
  </si>
  <si>
    <t>0988810</t>
  </si>
  <si>
    <t>04470</t>
  </si>
  <si>
    <t>UL. DWÓCH MIECZY</t>
  </si>
  <si>
    <t>1039955</t>
  </si>
  <si>
    <t>105679,105680</t>
  </si>
  <si>
    <t>04568</t>
  </si>
  <si>
    <t>UL. DZIAŁDOWSKA</t>
  </si>
  <si>
    <t>2239336</t>
  </si>
  <si>
    <t>14684,28115</t>
  </si>
  <si>
    <t>04595</t>
  </si>
  <si>
    <t>UL. DZIATWY</t>
  </si>
  <si>
    <t>4304205</t>
  </si>
  <si>
    <t>105214,122179,122181,16495,75204</t>
  </si>
  <si>
    <t>04605</t>
  </si>
  <si>
    <t>UL. DZIECI WARSZAWY</t>
  </si>
  <si>
    <t>7743488</t>
  </si>
  <si>
    <t>128039</t>
  </si>
  <si>
    <t>04632</t>
  </si>
  <si>
    <t>UL. DZIERZBY</t>
  </si>
  <si>
    <t>6089430</t>
  </si>
  <si>
    <t>121724</t>
  </si>
  <si>
    <t>5066756</t>
  </si>
  <si>
    <t>39649,39650</t>
  </si>
  <si>
    <t>04758</t>
  </si>
  <si>
    <t>UL. ELBLĄSKA</t>
  </si>
  <si>
    <t>1937113</t>
  </si>
  <si>
    <t>39217,41649</t>
  </si>
  <si>
    <t>04762</t>
  </si>
  <si>
    <t>UL. ELEKCYJNA</t>
  </si>
  <si>
    <t>21/23</t>
  </si>
  <si>
    <t>2139670</t>
  </si>
  <si>
    <t>105393,105394,105399,105400,105401</t>
  </si>
  <si>
    <t>04763</t>
  </si>
  <si>
    <t>UL. ELEKTORALNA</t>
  </si>
  <si>
    <t>12/14</t>
  </si>
  <si>
    <t>2551773</t>
  </si>
  <si>
    <t>27918</t>
  </si>
  <si>
    <t>5/7</t>
  </si>
  <si>
    <t>2224134</t>
  </si>
  <si>
    <t>110255</t>
  </si>
  <si>
    <t>04815</t>
  </si>
  <si>
    <t>UL. ERAZMA Z ZAKROCZYMIA</t>
  </si>
  <si>
    <t>9016895</t>
  </si>
  <si>
    <t>41126</t>
  </si>
  <si>
    <t>04825</t>
  </si>
  <si>
    <t>UL. ESPERANTO</t>
  </si>
  <si>
    <t>5769962</t>
  </si>
  <si>
    <t>41455</t>
  </si>
  <si>
    <t>7A</t>
  </si>
  <si>
    <t>5578997</t>
  </si>
  <si>
    <t>34570</t>
  </si>
  <si>
    <t>1040728</t>
  </si>
  <si>
    <t>39652,39656,39657</t>
  </si>
  <si>
    <t>04946</t>
  </si>
  <si>
    <t>UL. ALOJZEGO FELIŃSKIEGO</t>
  </si>
  <si>
    <t>7491530</t>
  </si>
  <si>
    <t>127865,19730,28502</t>
  </si>
  <si>
    <t>5771168</t>
  </si>
  <si>
    <t>20766</t>
  </si>
  <si>
    <t>04993</t>
  </si>
  <si>
    <t>UL. FILARECKA</t>
  </si>
  <si>
    <t>4938887</t>
  </si>
  <si>
    <t>34499,34501</t>
  </si>
  <si>
    <t>05119</t>
  </si>
  <si>
    <t>UL. ANTONIEGO FONTANY</t>
  </si>
  <si>
    <t>8001043</t>
  </si>
  <si>
    <t>23504</t>
  </si>
  <si>
    <t>2155207</t>
  </si>
  <si>
    <t>88068</t>
  </si>
  <si>
    <t>05209</t>
  </si>
  <si>
    <t>UL. FUNDAMENTOWA</t>
  </si>
  <si>
    <t>38/42</t>
  </si>
  <si>
    <t>4495407</t>
  </si>
  <si>
    <t>24345</t>
  </si>
  <si>
    <t>05313</t>
  </si>
  <si>
    <t>UL. MAHATMY GANDHIEGO</t>
  </si>
  <si>
    <t>8063283</t>
  </si>
  <si>
    <t>16428</t>
  </si>
  <si>
    <t>05325</t>
  </si>
  <si>
    <t>UL. KAJETANA GARBIŃSKIEGO</t>
  </si>
  <si>
    <t>2252994</t>
  </si>
  <si>
    <t>52995</t>
  </si>
  <si>
    <t>05345</t>
  </si>
  <si>
    <t>UL. GARNCARSKA</t>
  </si>
  <si>
    <t>1040257</t>
  </si>
  <si>
    <t>119474</t>
  </si>
  <si>
    <t>05483</t>
  </si>
  <si>
    <t>UL. EDWARDA GIBALSKIEGO</t>
  </si>
  <si>
    <t>8255724</t>
  </si>
  <si>
    <t>56156</t>
  </si>
  <si>
    <t>05584</t>
  </si>
  <si>
    <t>UL. GLOBUSOWA</t>
  </si>
  <si>
    <t>3860495</t>
  </si>
  <si>
    <t>124012</t>
  </si>
  <si>
    <t>6152894</t>
  </si>
  <si>
    <t>46647,46655</t>
  </si>
  <si>
    <t>05590</t>
  </si>
  <si>
    <t>UL. GŁADKA</t>
  </si>
  <si>
    <t>7301681</t>
  </si>
  <si>
    <t>128769,128772</t>
  </si>
  <si>
    <t>5324533</t>
  </si>
  <si>
    <t>122579</t>
  </si>
  <si>
    <t>05602</t>
  </si>
  <si>
    <t>UL. GŁĘBOCKA</t>
  </si>
  <si>
    <t>2060899</t>
  </si>
  <si>
    <t>21173,64377,70360</t>
  </si>
  <si>
    <t>05610</t>
  </si>
  <si>
    <t>UL. GŁOGOWA</t>
  </si>
  <si>
    <t>3414023</t>
  </si>
  <si>
    <t>23346</t>
  </si>
  <si>
    <t>05826</t>
  </si>
  <si>
    <t>UL. GORLICKA</t>
  </si>
  <si>
    <t>1033684</t>
  </si>
  <si>
    <t>11490</t>
  </si>
  <si>
    <t>05870</t>
  </si>
  <si>
    <t>UL. GOŚCIERADOWSKA</t>
  </si>
  <si>
    <t>18/20</t>
  </si>
  <si>
    <t>3413708</t>
  </si>
  <si>
    <t>80397</t>
  </si>
  <si>
    <t>05875</t>
  </si>
  <si>
    <t>UL. GOŚCINIEC</t>
  </si>
  <si>
    <t>9019619</t>
  </si>
  <si>
    <t>114664</t>
  </si>
  <si>
    <t>05925</t>
  </si>
  <si>
    <t>UL. GÓRCZEWSKA</t>
  </si>
  <si>
    <t>6022617</t>
  </si>
  <si>
    <t>15297</t>
  </si>
  <si>
    <t>6153575</t>
  </si>
  <si>
    <t>27812,30468</t>
  </si>
  <si>
    <t>05976</t>
  </si>
  <si>
    <t>UL. GÓRNOŚLĄSKA</t>
  </si>
  <si>
    <t>4370023</t>
  </si>
  <si>
    <t>34634</t>
  </si>
  <si>
    <t>5004386</t>
  </si>
  <si>
    <t>25463</t>
  </si>
  <si>
    <t>05989</t>
  </si>
  <si>
    <t>UL. GÓRSKA</t>
  </si>
  <si>
    <t>2226647</t>
  </si>
  <si>
    <t>40717</t>
  </si>
  <si>
    <t>06038</t>
  </si>
  <si>
    <t>UL. GRABOWSKA</t>
  </si>
  <si>
    <t>1040565</t>
  </si>
  <si>
    <t>34674</t>
  </si>
  <si>
    <t>06101</t>
  </si>
  <si>
    <t>UL. GRENADY</t>
  </si>
  <si>
    <t>7809992</t>
  </si>
  <si>
    <t>120384,88130</t>
  </si>
  <si>
    <t>06137</t>
  </si>
  <si>
    <t>UL. GROCHOWSKA</t>
  </si>
  <si>
    <t>2044095</t>
  </si>
  <si>
    <t>88067</t>
  </si>
  <si>
    <t xml:space="preserve">346/348 </t>
  </si>
  <si>
    <t>8319694</t>
  </si>
  <si>
    <t>56157</t>
  </si>
  <si>
    <t>4558255</t>
  </si>
  <si>
    <t>109996</t>
  </si>
  <si>
    <t>7236261</t>
  </si>
  <si>
    <t>120444</t>
  </si>
  <si>
    <t>3858607</t>
  </si>
  <si>
    <t>60299</t>
  </si>
  <si>
    <t>06206</t>
  </si>
  <si>
    <t>UL. ARTURA GROTTGERA</t>
  </si>
  <si>
    <t>1034710</t>
  </si>
  <si>
    <t>25293</t>
  </si>
  <si>
    <t>06215</t>
  </si>
  <si>
    <t>UL. GRÓJECKA</t>
  </si>
  <si>
    <t>1035939</t>
  </si>
  <si>
    <t>49222</t>
  </si>
  <si>
    <t>06268</t>
  </si>
  <si>
    <t>UL. PIOTRA GRUSZCZYŃSKIEGO</t>
  </si>
  <si>
    <t>8956459</t>
  </si>
  <si>
    <t>16702,19477,30936,34221</t>
  </si>
  <si>
    <t>06316</t>
  </si>
  <si>
    <t>UL. MARII GRZEGORZEWSKIEJ</t>
  </si>
  <si>
    <t>1040568</t>
  </si>
  <si>
    <t>25442</t>
  </si>
  <si>
    <t>06344</t>
  </si>
  <si>
    <t>UL. GRZYBOWSKA</t>
  </si>
  <si>
    <t>2256815</t>
  </si>
  <si>
    <t>6435,6489</t>
  </si>
  <si>
    <t>0988856</t>
  </si>
  <si>
    <t>06358</t>
  </si>
  <si>
    <t>UL. GUBINOWSKA</t>
  </si>
  <si>
    <t>28/30</t>
  </si>
  <si>
    <t>1021674</t>
  </si>
  <si>
    <t>34505</t>
  </si>
  <si>
    <t>06422</t>
  </si>
  <si>
    <t>UL. GWIAŹDZISTA</t>
  </si>
  <si>
    <t>5962372</t>
  </si>
  <si>
    <t>34503</t>
  </si>
  <si>
    <t>4179559</t>
  </si>
  <si>
    <t>21114,60805</t>
  </si>
  <si>
    <t>06426</t>
  </si>
  <si>
    <t>UL. GWINTOWA</t>
  </si>
  <si>
    <t>6407003</t>
  </si>
  <si>
    <t>105661,105662,122893,82643</t>
  </si>
  <si>
    <t>06449</t>
  </si>
  <si>
    <t>UL. HAFCIARSKA</t>
  </si>
  <si>
    <t>80/86</t>
  </si>
  <si>
    <t>1045741</t>
  </si>
  <si>
    <t>11589</t>
  </si>
  <si>
    <t>06490</t>
  </si>
  <si>
    <t>UL. HALNA</t>
  </si>
  <si>
    <t>7873375</t>
  </si>
  <si>
    <t>17694,27748</t>
  </si>
  <si>
    <t>06557</t>
  </si>
  <si>
    <t>UL. HAWAJSKA</t>
  </si>
  <si>
    <t>2407315</t>
  </si>
  <si>
    <t>23047</t>
  </si>
  <si>
    <t>1937582</t>
  </si>
  <si>
    <t>16500</t>
  </si>
  <si>
    <t>06630</t>
  </si>
  <si>
    <t>UL. HEROLDÓW</t>
  </si>
  <si>
    <t>21J</t>
  </si>
  <si>
    <t>3540126</t>
  </si>
  <si>
    <t>48844</t>
  </si>
  <si>
    <t>06656</t>
  </si>
  <si>
    <t>UL. ŚW. HIERONIMA</t>
  </si>
  <si>
    <t>3796459</t>
  </si>
  <si>
    <t>119340,18789,23448</t>
  </si>
  <si>
    <t>06667</t>
  </si>
  <si>
    <t>UL. LUDWIKA HIRSZFELDA</t>
  </si>
  <si>
    <t>2203665</t>
  </si>
  <si>
    <t>30253,31505</t>
  </si>
  <si>
    <t>06756</t>
  </si>
  <si>
    <t>UL. HOŻA</t>
  </si>
  <si>
    <t>11/15</t>
  </si>
  <si>
    <t>1034319</t>
  </si>
  <si>
    <t>27858,29582</t>
  </si>
  <si>
    <t>5069453</t>
  </si>
  <si>
    <t>43384,59641</t>
  </si>
  <si>
    <t>06935</t>
  </si>
  <si>
    <t>UL. KAROLA IRZYKOWSKIEGO</t>
  </si>
  <si>
    <t>8508294</t>
  </si>
  <si>
    <t>20636,25712</t>
  </si>
  <si>
    <t>06945</t>
  </si>
  <si>
    <t>UL. IWICKA</t>
  </si>
  <si>
    <t>47B</t>
  </si>
  <si>
    <t>5831581</t>
  </si>
  <si>
    <t>125137,125138,125191</t>
  </si>
  <si>
    <t>06990</t>
  </si>
  <si>
    <t>UL. STANISŁAWA JACHOWICZA</t>
  </si>
  <si>
    <t>4685115</t>
  </si>
  <si>
    <t>40982,40984</t>
  </si>
  <si>
    <t>4620639</t>
  </si>
  <si>
    <t>25422,25424</t>
  </si>
  <si>
    <t>2052670</t>
  </si>
  <si>
    <t>104537,127616,17780</t>
  </si>
  <si>
    <t>1031398</t>
  </si>
  <si>
    <t>105753,121331</t>
  </si>
  <si>
    <t>07036</t>
  </si>
  <si>
    <t>UL. JAGIELSKA</t>
  </si>
  <si>
    <t>1042766</t>
  </si>
  <si>
    <t>121200</t>
  </si>
  <si>
    <t>07077</t>
  </si>
  <si>
    <t>UL. KRÓLEWICZA JAKUBA</t>
  </si>
  <si>
    <t>37675</t>
  </si>
  <si>
    <t>AL. ALEJA JANA PAWŁA II</t>
  </si>
  <si>
    <t>8955882</t>
  </si>
  <si>
    <t>127553,22311</t>
  </si>
  <si>
    <t>07225</t>
  </si>
  <si>
    <t>UL. KSIĘCIA JANUSZA</t>
  </si>
  <si>
    <t>1034996</t>
  </si>
  <si>
    <t>15705,16880</t>
  </si>
  <si>
    <t>07299</t>
  </si>
  <si>
    <t>UL. JASIELSKA</t>
  </si>
  <si>
    <t>49/53</t>
  </si>
  <si>
    <t>8764511</t>
  </si>
  <si>
    <t>60292</t>
  </si>
  <si>
    <t>07535</t>
  </si>
  <si>
    <t>UL. JEZIORNA</t>
  </si>
  <si>
    <t>5/9</t>
  </si>
  <si>
    <t>5002784</t>
  </si>
  <si>
    <t>22922,49220,83422</t>
  </si>
  <si>
    <t>07591</t>
  </si>
  <si>
    <t>UL. FRYDERYKA JOLIOT-CURIE</t>
  </si>
  <si>
    <t>7870162</t>
  </si>
  <si>
    <t>110251</t>
  </si>
  <si>
    <t>07670</t>
  </si>
  <si>
    <t>UL. JURANDA ZE SPYCHOWA</t>
  </si>
  <si>
    <t>2384312</t>
  </si>
  <si>
    <t>27605</t>
  </si>
  <si>
    <t>07754</t>
  </si>
  <si>
    <t>UL. KADETÓW</t>
  </si>
  <si>
    <t>4750299</t>
  </si>
  <si>
    <t>07775</t>
  </si>
  <si>
    <t>UL. KAJAKOWA</t>
  </si>
  <si>
    <t>7682704</t>
  </si>
  <si>
    <t>30878</t>
  </si>
  <si>
    <t>07781</t>
  </si>
  <si>
    <t>UL. MICHAŁA KAJKI</t>
  </si>
  <si>
    <t>80/82</t>
  </si>
  <si>
    <t>4811850</t>
  </si>
  <si>
    <t>28704,28887,85020,90982,90983,90984</t>
  </si>
  <si>
    <t>07794</t>
  </si>
  <si>
    <t>UL. KALEŃSKA</t>
  </si>
  <si>
    <t>6534489</t>
  </si>
  <si>
    <t>16506</t>
  </si>
  <si>
    <t>07823</t>
  </si>
  <si>
    <t>UL. KALISKA</t>
  </si>
  <si>
    <t>2486090</t>
  </si>
  <si>
    <t>53028</t>
  </si>
  <si>
    <t>07827</t>
  </si>
  <si>
    <t>UL. LAZUROWA</t>
  </si>
  <si>
    <t>1025690</t>
  </si>
  <si>
    <t>18831</t>
  </si>
  <si>
    <t>UL. GEN. WITOLDA URBANOWICZA</t>
  </si>
  <si>
    <t>5324443</t>
  </si>
  <si>
    <t>52984,92830</t>
  </si>
  <si>
    <t>4113321</t>
  </si>
  <si>
    <t>23880</t>
  </si>
  <si>
    <t>07918</t>
  </si>
  <si>
    <t>UL. KAMIONKOWSKA</t>
  </si>
  <si>
    <t>36/44</t>
  </si>
  <si>
    <t>5388666</t>
  </si>
  <si>
    <t>43836</t>
  </si>
  <si>
    <t>08061</t>
  </si>
  <si>
    <t>UL. KARMELICKA</t>
  </si>
  <si>
    <t>4112618</t>
  </si>
  <si>
    <t>20778,27835</t>
  </si>
  <si>
    <t>3413673</t>
  </si>
  <si>
    <t>127990</t>
  </si>
  <si>
    <t>7680069</t>
  </si>
  <si>
    <t>106413,53017</t>
  </si>
  <si>
    <t>08090</t>
  </si>
  <si>
    <t>UL. KAROLKOWA</t>
  </si>
  <si>
    <t>8511021</t>
  </si>
  <si>
    <t>105674,105675</t>
  </si>
  <si>
    <t>5962449</t>
  </si>
  <si>
    <t>23507</t>
  </si>
  <si>
    <t>08153</t>
  </si>
  <si>
    <t>UL. JANA KASPROWICZA</t>
  </si>
  <si>
    <t>7679063</t>
  </si>
  <si>
    <t>28030</t>
  </si>
  <si>
    <t>08157</t>
  </si>
  <si>
    <t>UL. MARCINA KASPRZAKA</t>
  </si>
  <si>
    <t>6023427</t>
  </si>
  <si>
    <t>105681,105682</t>
  </si>
  <si>
    <t>17A</t>
  </si>
  <si>
    <t>3284628</t>
  </si>
  <si>
    <t>31529,31531</t>
  </si>
  <si>
    <t>19/21</t>
  </si>
  <si>
    <t>5388772</t>
  </si>
  <si>
    <t>110420</t>
  </si>
  <si>
    <t>2222692</t>
  </si>
  <si>
    <t>120192,127661</t>
  </si>
  <si>
    <t>08219</t>
  </si>
  <si>
    <t>UL. KAWALERII</t>
  </si>
  <si>
    <t>6405510</t>
  </si>
  <si>
    <t>21235</t>
  </si>
  <si>
    <t>08227</t>
  </si>
  <si>
    <t>UL. KAWĘCZYŃSKA</t>
  </si>
  <si>
    <t>6023465</t>
  </si>
  <si>
    <t>103585,103586</t>
  </si>
  <si>
    <t>3923591</t>
  </si>
  <si>
    <t>31134</t>
  </si>
  <si>
    <t>4112157</t>
  </si>
  <si>
    <t>60280</t>
  </si>
  <si>
    <t>08268</t>
  </si>
  <si>
    <t>UL. KAZIMIERZOWSKA</t>
  </si>
  <si>
    <t>2143221</t>
  </si>
  <si>
    <t>78204,79347</t>
  </si>
  <si>
    <t>2071618</t>
  </si>
  <si>
    <t>74989</t>
  </si>
  <si>
    <t>08320</t>
  </si>
  <si>
    <t>UL. MARIANA KENIGA</t>
  </si>
  <si>
    <t>6663645</t>
  </si>
  <si>
    <t>113862,27487</t>
  </si>
  <si>
    <t>08427</t>
  </si>
  <si>
    <t>UL. KIJOWSKA</t>
  </si>
  <si>
    <t>1029443</t>
  </si>
  <si>
    <t>129764</t>
  </si>
  <si>
    <t>08448</t>
  </si>
  <si>
    <t>UL. KIPRÓW</t>
  </si>
  <si>
    <t>4115782</t>
  </si>
  <si>
    <t>34511,34512</t>
  </si>
  <si>
    <t>08468</t>
  </si>
  <si>
    <t>UL. KIWERSKA</t>
  </si>
  <si>
    <t>4878294</t>
  </si>
  <si>
    <t>30656,30690</t>
  </si>
  <si>
    <t>7744138</t>
  </si>
  <si>
    <t>84874</t>
  </si>
  <si>
    <t>08630</t>
  </si>
  <si>
    <t>UL. KS. IGNACEGO KŁOPOTOWSKIEGO</t>
  </si>
  <si>
    <t>2206967</t>
  </si>
  <si>
    <t>103920,103931</t>
  </si>
  <si>
    <t>08686</t>
  </si>
  <si>
    <t>UL. KOBIAŁKA</t>
  </si>
  <si>
    <t>2478759</t>
  </si>
  <si>
    <t>90980</t>
  </si>
  <si>
    <t>2305181</t>
  </si>
  <si>
    <t>26496</t>
  </si>
  <si>
    <t>8698013</t>
  </si>
  <si>
    <t>123511,16534</t>
  </si>
  <si>
    <t>08816</t>
  </si>
  <si>
    <t>UL. KOLEGIACKA</t>
  </si>
  <si>
    <t>8316298</t>
  </si>
  <si>
    <t>17434,29755,34222</t>
  </si>
  <si>
    <t>08835</t>
  </si>
  <si>
    <t>UL. KOLEKTORSKA</t>
  </si>
  <si>
    <t>9/11</t>
  </si>
  <si>
    <t>18154137</t>
  </si>
  <si>
    <t>26799</t>
  </si>
  <si>
    <t>45561</t>
  </si>
  <si>
    <t>4599451</t>
  </si>
  <si>
    <t>27600,27645</t>
  </si>
  <si>
    <t>09083</t>
  </si>
  <si>
    <t>UL. KOMORSKA</t>
  </si>
  <si>
    <t>17/23</t>
  </si>
  <si>
    <t>8574583</t>
  </si>
  <si>
    <t>19212</t>
  </si>
  <si>
    <t>09118</t>
  </si>
  <si>
    <t>UL. KONCERTOWA</t>
  </si>
  <si>
    <t>6790697</t>
  </si>
  <si>
    <t>22214</t>
  </si>
  <si>
    <t>8637710</t>
  </si>
  <si>
    <t>122703</t>
  </si>
  <si>
    <t>09163</t>
  </si>
  <si>
    <t>UL. KONIŃSKA</t>
  </si>
  <si>
    <t>5449475</t>
  </si>
  <si>
    <t>30744,30794</t>
  </si>
  <si>
    <t>09225</t>
  </si>
  <si>
    <t>UL. KONWIKTORSKA</t>
  </si>
  <si>
    <t>3541675</t>
  </si>
  <si>
    <t>23729</t>
  </si>
  <si>
    <t>09258</t>
  </si>
  <si>
    <t>UL. STEFANA KOPCIŃSKIEGO</t>
  </si>
  <si>
    <t>09282</t>
  </si>
  <si>
    <t>UL. MIKOŁAJA KOPERNIKA</t>
  </si>
  <si>
    <t>3284086</t>
  </si>
  <si>
    <t>105409,105410,105411</t>
  </si>
  <si>
    <t>09341</t>
  </si>
  <si>
    <t>UL. AUGUSTYNA KORDECKIEGO</t>
  </si>
  <si>
    <t>9016435</t>
  </si>
  <si>
    <t>26789</t>
  </si>
  <si>
    <t>09393</t>
  </si>
  <si>
    <t>UL. KORYNCKA</t>
  </si>
  <si>
    <t>4497027</t>
  </si>
  <si>
    <t>130041,130264,21092</t>
  </si>
  <si>
    <t>09690</t>
  </si>
  <si>
    <t>UL. KOWELSKA</t>
  </si>
  <si>
    <t>1028503</t>
  </si>
  <si>
    <t>21344</t>
  </si>
  <si>
    <t>09691</t>
  </si>
  <si>
    <t>UL. KOWIEŃSKA</t>
  </si>
  <si>
    <t>1032611</t>
  </si>
  <si>
    <t>105309,105310,105312,105313</t>
  </si>
  <si>
    <t>09760</t>
  </si>
  <si>
    <t>UL. KOŹMIŃSKA</t>
  </si>
  <si>
    <t>1033953</t>
  </si>
  <si>
    <t>48846</t>
  </si>
  <si>
    <t>09808</t>
  </si>
  <si>
    <t>UL. KRAKUSA</t>
  </si>
  <si>
    <t>8383291</t>
  </si>
  <si>
    <t>44249</t>
  </si>
  <si>
    <t>09839</t>
  </si>
  <si>
    <t>UL. KRASICZYŃSKA</t>
  </si>
  <si>
    <t>4/6</t>
  </si>
  <si>
    <t>3286686</t>
  </si>
  <si>
    <t>103582,103583,103584</t>
  </si>
  <si>
    <t>4178749</t>
  </si>
  <si>
    <t>123543,17609,29709</t>
  </si>
  <si>
    <t>3666608</t>
  </si>
  <si>
    <t>79208,83948</t>
  </si>
  <si>
    <t>09859</t>
  </si>
  <si>
    <t>UL. KRASNOŁĘCKA</t>
  </si>
  <si>
    <t>2239959</t>
  </si>
  <si>
    <t>29542,29795,53008</t>
  </si>
  <si>
    <t>09978</t>
  </si>
  <si>
    <t>UL. KRÓLA MACIUSIA</t>
  </si>
  <si>
    <t>6345107</t>
  </si>
  <si>
    <t>34745</t>
  </si>
  <si>
    <t>10016</t>
  </si>
  <si>
    <t>UL. ZBIGNIEWA HERBERTA</t>
  </si>
  <si>
    <t>12B</t>
  </si>
  <si>
    <t>6790616</t>
  </si>
  <si>
    <t>16867,31707,73747</t>
  </si>
  <si>
    <t>10048</t>
  </si>
  <si>
    <t>UL. KRUSZYNY</t>
  </si>
  <si>
    <t>1034237</t>
  </si>
  <si>
    <t>31812</t>
  </si>
  <si>
    <t>10068</t>
  </si>
  <si>
    <t>UL. KRYNOLINY</t>
  </si>
  <si>
    <t>2040113</t>
  </si>
  <si>
    <t>43385</t>
  </si>
  <si>
    <t>10174</t>
  </si>
  <si>
    <t>UL. ANIELI KRZYWOŃ</t>
  </si>
  <si>
    <t>5703783</t>
  </si>
  <si>
    <t>21572</t>
  </si>
  <si>
    <t>10550</t>
  </si>
  <si>
    <t>UL. KWATERY GŁÓWNEJ</t>
  </si>
  <si>
    <t>7359980</t>
  </si>
  <si>
    <t>16695,26827,31704</t>
  </si>
  <si>
    <t>10597</t>
  </si>
  <si>
    <t>UL. WACŁAWA LACHMANA</t>
  </si>
  <si>
    <t>1978595</t>
  </si>
  <si>
    <t>110249</t>
  </si>
  <si>
    <t>10870</t>
  </si>
  <si>
    <t>UL. LESZCZYNOWA</t>
  </si>
  <si>
    <t>7169386</t>
  </si>
  <si>
    <t>110250,114646</t>
  </si>
  <si>
    <t>10916</t>
  </si>
  <si>
    <t>UL. LEŚNEJ POLANKI</t>
  </si>
  <si>
    <t>63/65</t>
  </si>
  <si>
    <t>1033197</t>
  </si>
  <si>
    <t>34633</t>
  </si>
  <si>
    <t>10989</t>
  </si>
  <si>
    <t>UL. MARKA EDELMANA</t>
  </si>
  <si>
    <t>8637767</t>
  </si>
  <si>
    <t>110104,110110,15638</t>
  </si>
  <si>
    <t>11074</t>
  </si>
  <si>
    <t>UL. BOLESŁAWA LIMANOWSKIEGO</t>
  </si>
  <si>
    <t>8381992</t>
  </si>
  <si>
    <t>49225</t>
  </si>
  <si>
    <t>1022718</t>
  </si>
  <si>
    <t>27157,27158</t>
  </si>
  <si>
    <t>11081</t>
  </si>
  <si>
    <t>UL. SAMUELA BOGUMIŁA LINDEGO</t>
  </si>
  <si>
    <t>1041498</t>
  </si>
  <si>
    <t>125139,125140</t>
  </si>
  <si>
    <t>11142</t>
  </si>
  <si>
    <t>UL. PAWŁA LIPOWCZANA</t>
  </si>
  <si>
    <t>7937190</t>
  </si>
  <si>
    <t>16526</t>
  </si>
  <si>
    <t>6790685</t>
  </si>
  <si>
    <t>19827,23626</t>
  </si>
  <si>
    <t>11242</t>
  </si>
  <si>
    <t>UL. EUGENIUSZA LOKAJSKIEGO</t>
  </si>
  <si>
    <t>3349964</t>
  </si>
  <si>
    <t>115238</t>
  </si>
  <si>
    <t>11243</t>
  </si>
  <si>
    <t>UL. LOKALNA</t>
  </si>
  <si>
    <t>6152616</t>
  </si>
  <si>
    <t>114437</t>
  </si>
  <si>
    <t>11307</t>
  </si>
  <si>
    <t>UL. LUBELSKA</t>
  </si>
  <si>
    <t>7873642</t>
  </si>
  <si>
    <t>105328,105329,105330</t>
  </si>
  <si>
    <t>11728</t>
  </si>
  <si>
    <t>UL. ŁUCKA</t>
  </si>
  <si>
    <t>1036647</t>
  </si>
  <si>
    <t>22856</t>
  </si>
  <si>
    <t>11877</t>
  </si>
  <si>
    <t>UL. ANTONIEGO JÓZEFA MADALIŃSKIEGO</t>
  </si>
  <si>
    <t xml:space="preserve">22/24 </t>
  </si>
  <si>
    <t>2491558</t>
  </si>
  <si>
    <t>57224,88070</t>
  </si>
  <si>
    <t>11960</t>
  </si>
  <si>
    <t>UL. MAJDAŃSKA</t>
  </si>
  <si>
    <t>30/36</t>
  </si>
  <si>
    <t>8763212</t>
  </si>
  <si>
    <t>30975</t>
  </si>
  <si>
    <t>UL. MALOWNICZA</t>
  </si>
  <si>
    <t>8637684</t>
  </si>
  <si>
    <t>30978</t>
  </si>
  <si>
    <t>31A</t>
  </si>
  <si>
    <t>8829653</t>
  </si>
  <si>
    <t>23529</t>
  </si>
  <si>
    <t>12133</t>
  </si>
  <si>
    <t>UL. WITOLDA MAŁCUŻYŃSKIEGO</t>
  </si>
  <si>
    <t>7108646</t>
  </si>
  <si>
    <t>23460</t>
  </si>
  <si>
    <t>12222</t>
  </si>
  <si>
    <t>UL. MANDARYNKI</t>
  </si>
  <si>
    <t>12400</t>
  </si>
  <si>
    <t>UL. MARSZAŁKOWSKA</t>
  </si>
  <si>
    <t>1033639</t>
  </si>
  <si>
    <t>105404,105405</t>
  </si>
  <si>
    <t>3540486</t>
  </si>
  <si>
    <t>53024</t>
  </si>
  <si>
    <t>12424</t>
  </si>
  <si>
    <t>UL. MARYMONCKA</t>
  </si>
  <si>
    <t>2444060</t>
  </si>
  <si>
    <t>22932</t>
  </si>
  <si>
    <t>12427</t>
  </si>
  <si>
    <t>UL. MARYNARSKA</t>
  </si>
  <si>
    <t>2/6</t>
  </si>
  <si>
    <t>4814891</t>
  </si>
  <si>
    <t>13008</t>
  </si>
  <si>
    <t>12512</t>
  </si>
  <si>
    <t>UL. MATUSZEWSKA</t>
  </si>
  <si>
    <t>6917667</t>
  </si>
  <si>
    <t>24960</t>
  </si>
  <si>
    <t>12585</t>
  </si>
  <si>
    <t>UL. JÓZEFA MEHOFFERA</t>
  </si>
  <si>
    <t>6345771</t>
  </si>
  <si>
    <t>16547</t>
  </si>
  <si>
    <t>5322101</t>
  </si>
  <si>
    <t>40716</t>
  </si>
  <si>
    <t>12765</t>
  </si>
  <si>
    <t>UL. MIEDZIANA</t>
  </si>
  <si>
    <t>2551790</t>
  </si>
  <si>
    <t>44239,44250,8337</t>
  </si>
  <si>
    <t>12832</t>
  </si>
  <si>
    <t>UL. MIESZKA I</t>
  </si>
  <si>
    <t>2052614</t>
  </si>
  <si>
    <t>88066</t>
  </si>
  <si>
    <t>12845</t>
  </si>
  <si>
    <t>UL. MIĘDZYBORSKA</t>
  </si>
  <si>
    <t>64/70</t>
  </si>
  <si>
    <t>5832244</t>
  </si>
  <si>
    <t>20888</t>
  </si>
  <si>
    <t xml:space="preserve">64/70 </t>
  </si>
  <si>
    <t>8955535</t>
  </si>
  <si>
    <t>129719</t>
  </si>
  <si>
    <t>12896</t>
  </si>
  <si>
    <t>UL. MIKOŁAJSKA</t>
  </si>
  <si>
    <t>5579876</t>
  </si>
  <si>
    <t>16427</t>
  </si>
  <si>
    <t>12947</t>
  </si>
  <si>
    <t>UL. MIŁA</t>
  </si>
  <si>
    <t>5768386</t>
  </si>
  <si>
    <t>22927</t>
  </si>
  <si>
    <t>2121853</t>
  </si>
  <si>
    <t>127305</t>
  </si>
  <si>
    <t>1/5</t>
  </si>
  <si>
    <t>2232289</t>
  </si>
  <si>
    <t>104441,90364,90365,90366</t>
  </si>
  <si>
    <t>3732256</t>
  </si>
  <si>
    <t>123355</t>
  </si>
  <si>
    <t>13411</t>
  </si>
  <si>
    <t>UL. WOLFGANGA AMADEUSZA MOZARTA</t>
  </si>
  <si>
    <t>3349840</t>
  </si>
  <si>
    <t>20767</t>
  </si>
  <si>
    <t>13459</t>
  </si>
  <si>
    <t>UL. MŚCISŁAWSKA</t>
  </si>
  <si>
    <t>6408682</t>
  </si>
  <si>
    <t>38444</t>
  </si>
  <si>
    <t>13554</t>
  </si>
  <si>
    <t>UL. LICZYDŁO</t>
  </si>
  <si>
    <t>5515966</t>
  </si>
  <si>
    <t>30471,56095</t>
  </si>
  <si>
    <t>13562</t>
  </si>
  <si>
    <t>UL. MYŚLIWIECKA</t>
  </si>
  <si>
    <t>13687</t>
  </si>
  <si>
    <t>UL. NA UBOCZU</t>
  </si>
  <si>
    <t>2133920</t>
  </si>
  <si>
    <t>19805</t>
  </si>
  <si>
    <t>6022737</t>
  </si>
  <si>
    <t>121249</t>
  </si>
  <si>
    <t>13718</t>
  </si>
  <si>
    <t>UL. LUDWIKA NABIELAKA</t>
  </si>
  <si>
    <t>2551720</t>
  </si>
  <si>
    <t>88065</t>
  </si>
  <si>
    <t>13871</t>
  </si>
  <si>
    <t>UL. NADDNIEPRZAŃSKA</t>
  </si>
  <si>
    <t>2/4</t>
  </si>
  <si>
    <t>7108573</t>
  </si>
  <si>
    <t>122436</t>
  </si>
  <si>
    <t>13972</t>
  </si>
  <si>
    <t>UL. NAMYSŁOWSKA</t>
  </si>
  <si>
    <t>3665804</t>
  </si>
  <si>
    <t>105391,105392</t>
  </si>
  <si>
    <t>2088167</t>
  </si>
  <si>
    <t>15915,15969,16063,56152</t>
  </si>
  <si>
    <t>1036396</t>
  </si>
  <si>
    <t>60291</t>
  </si>
  <si>
    <t>13995</t>
  </si>
  <si>
    <t>UL. LUDWIKA NARBUTTA</t>
  </si>
  <si>
    <t>6024562</t>
  </si>
  <si>
    <t>24346</t>
  </si>
  <si>
    <t>1981670</t>
  </si>
  <si>
    <t>28626</t>
  </si>
  <si>
    <t>65/71</t>
  </si>
  <si>
    <t>1894275</t>
  </si>
  <si>
    <t>34983</t>
  </si>
  <si>
    <t>14116</t>
  </si>
  <si>
    <t>UL. NIECAŁA</t>
  </si>
  <si>
    <t>4176523</t>
  </si>
  <si>
    <t>128506,53025</t>
  </si>
  <si>
    <t>14149</t>
  </si>
  <si>
    <t>UL. NIEDŹWIEDZIA</t>
  </si>
  <si>
    <t>1034652</t>
  </si>
  <si>
    <t>60286</t>
  </si>
  <si>
    <t>14154</t>
  </si>
  <si>
    <t>UL. NIEGOCIŃSKA</t>
  </si>
  <si>
    <t>2201619</t>
  </si>
  <si>
    <t>105402,106320</t>
  </si>
  <si>
    <t>14174</t>
  </si>
  <si>
    <t>UL. NIEKŁAŃSKA</t>
  </si>
  <si>
    <t>4/24</t>
  </si>
  <si>
    <t>18154374</t>
  </si>
  <si>
    <t>49221</t>
  </si>
  <si>
    <t>38299</t>
  </si>
  <si>
    <t>AL. ALEJA NIEPODLEGŁOŚCI</t>
  </si>
  <si>
    <t>3477552</t>
  </si>
  <si>
    <t>103930,103935,103940</t>
  </si>
  <si>
    <t>14209</t>
  </si>
  <si>
    <t>UL. NIEPOŁOMICKA</t>
  </si>
  <si>
    <t>3921831</t>
  </si>
  <si>
    <t>29657</t>
  </si>
  <si>
    <t>14264</t>
  </si>
  <si>
    <t>UL. NISKA</t>
  </si>
  <si>
    <t>8061753</t>
  </si>
  <si>
    <t>53015</t>
  </si>
  <si>
    <t>14291</t>
  </si>
  <si>
    <t>UL. ALFREDA NOBLA</t>
  </si>
  <si>
    <t>8573226</t>
  </si>
  <si>
    <t>18943,52985</t>
  </si>
  <si>
    <t>14295</t>
  </si>
  <si>
    <t>UL. TOMASZA NOCZNICKIEGO</t>
  </si>
  <si>
    <t>2098167</t>
  </si>
  <si>
    <t>25682</t>
  </si>
  <si>
    <t>14441</t>
  </si>
  <si>
    <t>UL. NOWOLIPIE</t>
  </si>
  <si>
    <t>2236167</t>
  </si>
  <si>
    <t>16494</t>
  </si>
  <si>
    <t>8443425</t>
  </si>
  <si>
    <t>64399</t>
  </si>
  <si>
    <t>14490</t>
  </si>
  <si>
    <t>UL. ORSZADY</t>
  </si>
  <si>
    <t>2184626</t>
  </si>
  <si>
    <t>122373</t>
  </si>
  <si>
    <t>UL. NOWOURSYNOWSKA</t>
  </si>
  <si>
    <t>154A</t>
  </si>
  <si>
    <t>8062042</t>
  </si>
  <si>
    <t>92385</t>
  </si>
  <si>
    <t>210/212</t>
  </si>
  <si>
    <t>6600330</t>
  </si>
  <si>
    <t>25801,25832</t>
  </si>
  <si>
    <t>14495</t>
  </si>
  <si>
    <t>UL. NOWOWIEJSKA</t>
  </si>
  <si>
    <t>3319874</t>
  </si>
  <si>
    <t>31075</t>
  </si>
  <si>
    <t>39A</t>
  </si>
  <si>
    <t>3475139</t>
  </si>
  <si>
    <t>109361,27005</t>
  </si>
  <si>
    <t>8189159</t>
  </si>
  <si>
    <t>43837</t>
  </si>
  <si>
    <t>14535</t>
  </si>
  <si>
    <t>UL. NOWY ŚWIAT</t>
  </si>
  <si>
    <t>2107889</t>
  </si>
  <si>
    <t>20379,20395,20436</t>
  </si>
  <si>
    <t>14575</t>
  </si>
  <si>
    <t>UL. OBJAZDOWA</t>
  </si>
  <si>
    <t>1039970</t>
  </si>
  <si>
    <t>16424</t>
  </si>
  <si>
    <t>14599</t>
  </si>
  <si>
    <t>UL. OBOZOWA</t>
  </si>
  <si>
    <t>8829761</t>
  </si>
  <si>
    <t>15571,28118</t>
  </si>
  <si>
    <t>14670</t>
  </si>
  <si>
    <t>UL. OBRZEŻNA</t>
  </si>
  <si>
    <t>1032673</t>
  </si>
  <si>
    <t>44243</t>
  </si>
  <si>
    <t>14766</t>
  </si>
  <si>
    <t>UL. ŚW. JACKA ODROWĄŻA</t>
  </si>
  <si>
    <t>5386885</t>
  </si>
  <si>
    <t>34982</t>
  </si>
  <si>
    <t>5898490</t>
  </si>
  <si>
    <t>17327,25025</t>
  </si>
  <si>
    <t>1040134</t>
  </si>
  <si>
    <t>42185</t>
  </si>
  <si>
    <t>42/44</t>
  </si>
  <si>
    <t>1040280</t>
  </si>
  <si>
    <t>34665,34669,34671</t>
  </si>
  <si>
    <t>14886</t>
  </si>
  <si>
    <t>UL. OKOPOWA</t>
  </si>
  <si>
    <t>7425922</t>
  </si>
  <si>
    <t>60276</t>
  </si>
  <si>
    <t>14941</t>
  </si>
  <si>
    <t>UL. JANA OLBRACHTA</t>
  </si>
  <si>
    <t>2112155</t>
  </si>
  <si>
    <t>39210,40545</t>
  </si>
  <si>
    <t>48/56</t>
  </si>
  <si>
    <t>2299452</t>
  </si>
  <si>
    <t>44246,44248</t>
  </si>
  <si>
    <t>14985</t>
  </si>
  <si>
    <t>UL. OLGIERDA</t>
  </si>
  <si>
    <t>1035967</t>
  </si>
  <si>
    <t>125641</t>
  </si>
  <si>
    <t>7236327</t>
  </si>
  <si>
    <t>15808,68552</t>
  </si>
  <si>
    <t>15031</t>
  </si>
  <si>
    <t>UL. OŁAWSKA</t>
  </si>
  <si>
    <t>2071680</t>
  </si>
  <si>
    <t>20768</t>
  </si>
  <si>
    <t>15105</t>
  </si>
  <si>
    <t>UL. OR-OTA</t>
  </si>
  <si>
    <t>2504813</t>
  </si>
  <si>
    <t>122172,122173</t>
  </si>
  <si>
    <t>15183</t>
  </si>
  <si>
    <t>UL. ORŁÓW PIASTOWSKICH</t>
  </si>
  <si>
    <t>3985862</t>
  </si>
  <si>
    <t>21304</t>
  </si>
  <si>
    <t>15233</t>
  </si>
  <si>
    <t>UL. OSIECKA</t>
  </si>
  <si>
    <t>28/32</t>
  </si>
  <si>
    <t>1028754</t>
  </si>
  <si>
    <t>105298,105299,105300</t>
  </si>
  <si>
    <t>15340</t>
  </si>
  <si>
    <t>UL. OSOWSKA</t>
  </si>
  <si>
    <t>1994894</t>
  </si>
  <si>
    <t>15560,25028</t>
  </si>
  <si>
    <t>15378</t>
  </si>
  <si>
    <t>UL. OSTROBRAMSKA</t>
  </si>
  <si>
    <t>6025288</t>
  </si>
  <si>
    <t>125041</t>
  </si>
  <si>
    <t>15398</t>
  </si>
  <si>
    <t>UL. OSTRÓDZKA</t>
  </si>
  <si>
    <t>2504930</t>
  </si>
  <si>
    <t>110259</t>
  </si>
  <si>
    <t>2120435</t>
  </si>
  <si>
    <t>59665</t>
  </si>
  <si>
    <t>15427</t>
  </si>
  <si>
    <t>UL. OSZMIAŃSKA</t>
  </si>
  <si>
    <t>2153335</t>
  </si>
  <si>
    <t>19491,43771</t>
  </si>
  <si>
    <t>15465</t>
  </si>
  <si>
    <t>UL. OTWOCKA</t>
  </si>
  <si>
    <t>8319421</t>
  </si>
  <si>
    <t>41174</t>
  </si>
  <si>
    <t>15494</t>
  </si>
  <si>
    <t>UL. OŻAROWSKA</t>
  </si>
  <si>
    <t>8956170</t>
  </si>
  <si>
    <t>11412,25173,8046</t>
  </si>
  <si>
    <t>5004678</t>
  </si>
  <si>
    <t>61432</t>
  </si>
  <si>
    <t>15529</t>
  </si>
  <si>
    <t>UL. IGNACEGO PADEREWSKIEGO</t>
  </si>
  <si>
    <t>6280823</t>
  </si>
  <si>
    <t>16620,25027</t>
  </si>
  <si>
    <t>15741</t>
  </si>
  <si>
    <t>UL. PARYSKA</t>
  </si>
  <si>
    <t>4370458</t>
  </si>
  <si>
    <t>105331,105332</t>
  </si>
  <si>
    <t>15770</t>
  </si>
  <si>
    <t>UL. JANA CHRYZOSTOMA PASKA</t>
  </si>
  <si>
    <t>2304992</t>
  </si>
  <si>
    <t>114662,13192</t>
  </si>
  <si>
    <t>15810</t>
  </si>
  <si>
    <t>UL. PATRIOTÓW</t>
  </si>
  <si>
    <t>3796254</t>
  </si>
  <si>
    <t>16769,31706</t>
  </si>
  <si>
    <t>6661342</t>
  </si>
  <si>
    <t>105305,105306</t>
  </si>
  <si>
    <t>3860573</t>
  </si>
  <si>
    <t>27159,27160</t>
  </si>
  <si>
    <t>15968</t>
  </si>
  <si>
    <t>UL. WŁODZIMIERZA PERZYŃSKIEGO</t>
  </si>
  <si>
    <t>3604919</t>
  </si>
  <si>
    <t>83750,83751</t>
  </si>
  <si>
    <t>114/116</t>
  </si>
  <si>
    <t>6256577</t>
  </si>
  <si>
    <t>124008,125612</t>
  </si>
  <si>
    <t>16191</t>
  </si>
  <si>
    <t>UL. PIĘKNA</t>
  </si>
  <si>
    <t>7617367</t>
  </si>
  <si>
    <t>16672,31698</t>
  </si>
  <si>
    <t>24/26</t>
  </si>
  <si>
    <t>5640220</t>
  </si>
  <si>
    <t>119151,121188</t>
  </si>
  <si>
    <t>16381</t>
  </si>
  <si>
    <t>UL. PIWONIOWA</t>
  </si>
  <si>
    <t>5898513</t>
  </si>
  <si>
    <t>16426</t>
  </si>
  <si>
    <t>16455</t>
  </si>
  <si>
    <t>UL. PLATYNOWA</t>
  </si>
  <si>
    <t>6025226</t>
  </si>
  <si>
    <t>40945</t>
  </si>
  <si>
    <t>5513442</t>
  </si>
  <si>
    <t>110256</t>
  </si>
  <si>
    <t>UL. PŁUŻNICKA</t>
  </si>
  <si>
    <t>2241564</t>
  </si>
  <si>
    <t>106182,112020,49227</t>
  </si>
  <si>
    <t>16692</t>
  </si>
  <si>
    <t>UL. PODBIPIĘTY</t>
  </si>
  <si>
    <t>7363960</t>
  </si>
  <si>
    <t>49224</t>
  </si>
  <si>
    <t>16713</t>
  </si>
  <si>
    <t>UL. PODCHORĄŻYCH</t>
  </si>
  <si>
    <t>49/61</t>
  </si>
  <si>
    <t>4176060</t>
  </si>
  <si>
    <t>105302,106319</t>
  </si>
  <si>
    <t>16824</t>
  </si>
  <si>
    <t>UL. PODMOKŁA</t>
  </si>
  <si>
    <t>7363454</t>
  </si>
  <si>
    <t>110252</t>
  </si>
  <si>
    <t>16844</t>
  </si>
  <si>
    <t>UL. PODRÓŻNICZA</t>
  </si>
  <si>
    <t>4624069</t>
  </si>
  <si>
    <t>20747,84878</t>
  </si>
  <si>
    <t>16899</t>
  </si>
  <si>
    <t>UL. POEZJI</t>
  </si>
  <si>
    <t>5449701</t>
  </si>
  <si>
    <t>16907,30166,30311</t>
  </si>
  <si>
    <t>8128036</t>
  </si>
  <si>
    <t>124744</t>
  </si>
  <si>
    <t>16982</t>
  </si>
  <si>
    <t>UL. POLECZKI</t>
  </si>
  <si>
    <t>3286689</t>
  </si>
  <si>
    <t>82709,89549</t>
  </si>
  <si>
    <t>16997</t>
  </si>
  <si>
    <t>UL. POLINEZYJSKA</t>
  </si>
  <si>
    <t>4367161</t>
  </si>
  <si>
    <t>25956</t>
  </si>
  <si>
    <t>6533287</t>
  </si>
  <si>
    <t>30232</t>
  </si>
  <si>
    <t>4343821</t>
  </si>
  <si>
    <t>109117,68127</t>
  </si>
  <si>
    <t>17017</t>
  </si>
  <si>
    <t>UL. MARCA POLO</t>
  </si>
  <si>
    <t>3986471</t>
  </si>
  <si>
    <t>121763</t>
  </si>
  <si>
    <t>17088</t>
  </si>
  <si>
    <t>2213363</t>
  </si>
  <si>
    <t>39647,39648</t>
  </si>
  <si>
    <t>17149</t>
  </si>
  <si>
    <t>UL. KS. JERZEGO POPIEŁUSZKI</t>
  </si>
  <si>
    <t>6854037</t>
  </si>
  <si>
    <t>110253,49526</t>
  </si>
  <si>
    <t>17186</t>
  </si>
  <si>
    <t>UL. PORAJÓW</t>
  </si>
  <si>
    <t>1025047</t>
  </si>
  <si>
    <t>25461,89367</t>
  </si>
  <si>
    <t>17323</t>
  </si>
  <si>
    <t>UL. POWĄZKOWSKA</t>
  </si>
  <si>
    <t>5324482</t>
  </si>
  <si>
    <t>25035,84866</t>
  </si>
  <si>
    <t>17366</t>
  </si>
  <si>
    <t>UL. POWSTAŃCÓW ŚLĄSKICH</t>
  </si>
  <si>
    <t>67A</t>
  </si>
  <si>
    <t>1034717</t>
  </si>
  <si>
    <t>24338,25238</t>
  </si>
  <si>
    <t>17377</t>
  </si>
  <si>
    <t>UL. POWSTAŃCÓW WIELKOPOLSKICH</t>
  </si>
  <si>
    <t>8508063</t>
  </si>
  <si>
    <t>48975,58601</t>
  </si>
  <si>
    <t>6/8</t>
  </si>
  <si>
    <t>8827970</t>
  </si>
  <si>
    <t>30870</t>
  </si>
  <si>
    <t>17409</t>
  </si>
  <si>
    <t>UL. MIECZYSŁAWA POŻARYSKIEGO</t>
  </si>
  <si>
    <t>4433089</t>
  </si>
  <si>
    <t>19868,52988,85127</t>
  </si>
  <si>
    <t>4115542</t>
  </si>
  <si>
    <t>130316,46574,46597</t>
  </si>
  <si>
    <t>17531</t>
  </si>
  <si>
    <t>UL. PROMIENISTA</t>
  </si>
  <si>
    <t>4241240</t>
  </si>
  <si>
    <t>20769</t>
  </si>
  <si>
    <t>17618</t>
  </si>
  <si>
    <t>UL. PRZASNYSKA</t>
  </si>
  <si>
    <t>5258700</t>
  </si>
  <si>
    <t>105676,105677,105678</t>
  </si>
  <si>
    <t>17688</t>
  </si>
  <si>
    <t>UL. PRZEDWIOŚNIE</t>
  </si>
  <si>
    <t>2552194</t>
  </si>
  <si>
    <t>30971</t>
  </si>
  <si>
    <t>17750</t>
  </si>
  <si>
    <t>UL. PRZEPIÓRKI</t>
  </si>
  <si>
    <t>16/18</t>
  </si>
  <si>
    <t>7746350</t>
  </si>
  <si>
    <t>18671,30761,34796</t>
  </si>
  <si>
    <t>17805</t>
  </si>
  <si>
    <t>UL. PRZY BAŻANTARNI</t>
  </si>
  <si>
    <t>3924487</t>
  </si>
  <si>
    <t>23499</t>
  </si>
  <si>
    <t>17892</t>
  </si>
  <si>
    <t>UL. STANISŁAWA PRZYBYSZEWSKIEGO</t>
  </si>
  <si>
    <t>6981593</t>
  </si>
  <si>
    <t>8472</t>
  </si>
  <si>
    <t>17903</t>
  </si>
  <si>
    <t>UL. PRZYCZÓŁKOWA</t>
  </si>
  <si>
    <t>2199994</t>
  </si>
  <si>
    <t>119160,27990</t>
  </si>
  <si>
    <t>17910</t>
  </si>
  <si>
    <t>UL. PRZYGODNA</t>
  </si>
  <si>
    <t>9019706</t>
  </si>
  <si>
    <t>122958</t>
  </si>
  <si>
    <t>17970</t>
  </si>
  <si>
    <t>UL. PRZYOKOPOWA</t>
  </si>
  <si>
    <t>1033354</t>
  </si>
  <si>
    <t>30770</t>
  </si>
  <si>
    <t>17978</t>
  </si>
  <si>
    <t>UL. PRZYRYNEK</t>
  </si>
  <si>
    <t>7552856</t>
  </si>
  <si>
    <t>110258</t>
  </si>
  <si>
    <t>18010</t>
  </si>
  <si>
    <t>UL. PRZYTULNA</t>
  </si>
  <si>
    <t>6025981</t>
  </si>
  <si>
    <t>29860</t>
  </si>
  <si>
    <t>97B</t>
  </si>
  <si>
    <t>3413680</t>
  </si>
  <si>
    <t>60888</t>
  </si>
  <si>
    <t>18201</t>
  </si>
  <si>
    <t>UL. PUSZCZYKA</t>
  </si>
  <si>
    <t>6726093</t>
  </si>
  <si>
    <t>52986</t>
  </si>
  <si>
    <t>18273</t>
  </si>
  <si>
    <t>UL. RACŁAWICKA</t>
  </si>
  <si>
    <t>4433546</t>
  </si>
  <si>
    <t>30974</t>
  </si>
  <si>
    <t>18292</t>
  </si>
  <si>
    <t>UL. RADAROWA</t>
  </si>
  <si>
    <t>5133421</t>
  </si>
  <si>
    <t>53002</t>
  </si>
  <si>
    <t>8574453</t>
  </si>
  <si>
    <t>88228</t>
  </si>
  <si>
    <t>18373</t>
  </si>
  <si>
    <t>UL. RADZYMIŃSKA</t>
  </si>
  <si>
    <t>118A</t>
  </si>
  <si>
    <t>5449805</t>
  </si>
  <si>
    <t>52372</t>
  </si>
  <si>
    <t>6152289</t>
  </si>
  <si>
    <t>16649</t>
  </si>
  <si>
    <t>18430</t>
  </si>
  <si>
    <t>UL. RAKOWIECKA</t>
  </si>
  <si>
    <t>5771387</t>
  </si>
  <si>
    <t>15730</t>
  </si>
  <si>
    <t>18467</t>
  </si>
  <si>
    <t>UL. RASZYŃSKA</t>
  </si>
  <si>
    <t>2137489</t>
  </si>
  <si>
    <t>41236</t>
  </si>
  <si>
    <t>5260353</t>
  </si>
  <si>
    <t>42035</t>
  </si>
  <si>
    <t>18489</t>
  </si>
  <si>
    <t>UL. RATUSZOWA</t>
  </si>
  <si>
    <t>8637318</t>
  </si>
  <si>
    <t>40898</t>
  </si>
  <si>
    <t>18531</t>
  </si>
  <si>
    <t>UL. REDUTOWA</t>
  </si>
  <si>
    <t>8635126</t>
  </si>
  <si>
    <t>48848</t>
  </si>
  <si>
    <t>18596</t>
  </si>
  <si>
    <t>UL. REMISZEWSKA</t>
  </si>
  <si>
    <t>2460172</t>
  </si>
  <si>
    <t>16422</t>
  </si>
  <si>
    <t>18747</t>
  </si>
  <si>
    <t>UL. ROGALIŃSKA</t>
  </si>
  <si>
    <t>6535931</t>
  </si>
  <si>
    <t>31581</t>
  </si>
  <si>
    <t>18758</t>
  </si>
  <si>
    <t>UL. ROGATKOWA</t>
  </si>
  <si>
    <t>6790658</t>
  </si>
  <si>
    <t>124354</t>
  </si>
  <si>
    <t>18879</t>
  </si>
  <si>
    <t>UL. JANA ROSOŁA</t>
  </si>
  <si>
    <t>6917666</t>
  </si>
  <si>
    <t>16231</t>
  </si>
  <si>
    <t>18953</t>
  </si>
  <si>
    <t>UL. ROZŁOGI</t>
  </si>
  <si>
    <t>6151799</t>
  </si>
  <si>
    <t>105670,105671,2876</t>
  </si>
  <si>
    <t>19000</t>
  </si>
  <si>
    <t>UL. RÓŻANA</t>
  </si>
  <si>
    <t>22/24</t>
  </si>
  <si>
    <t>4560267</t>
  </si>
  <si>
    <t>23502</t>
  </si>
  <si>
    <t>19082</t>
  </si>
  <si>
    <t>UL. RUDZKA</t>
  </si>
  <si>
    <t>5707250</t>
  </si>
  <si>
    <t>123090,85210</t>
  </si>
  <si>
    <t>19132</t>
  </si>
  <si>
    <t>UL. WANDY RUTKIEWICZ</t>
  </si>
  <si>
    <t>5771517</t>
  </si>
  <si>
    <t>128818</t>
  </si>
  <si>
    <t>19379</t>
  </si>
  <si>
    <t>UL. RZODKIEWKI</t>
  </si>
  <si>
    <t>1035395</t>
  </si>
  <si>
    <t>103821,103822</t>
  </si>
  <si>
    <t>19385</t>
  </si>
  <si>
    <t>UL. WINCENTEGO RZYMOWSKIEGO</t>
  </si>
  <si>
    <t>3605182</t>
  </si>
  <si>
    <t>48842</t>
  </si>
  <si>
    <t>19451</t>
  </si>
  <si>
    <t>UL. SAMARYTANKA</t>
  </si>
  <si>
    <t>2109629</t>
  </si>
  <si>
    <t>23503</t>
  </si>
  <si>
    <t>19466</t>
  </si>
  <si>
    <t>UL. SAMOGŁOSKA</t>
  </si>
  <si>
    <t>1032001</t>
  </si>
  <si>
    <t>22197</t>
  </si>
  <si>
    <t>19517</t>
  </si>
  <si>
    <t>UL. SARABANDY</t>
  </si>
  <si>
    <t>16/22</t>
  </si>
  <si>
    <t>7808805</t>
  </si>
  <si>
    <t>30502</t>
  </si>
  <si>
    <t>19551</t>
  </si>
  <si>
    <t>UL. SASKA</t>
  </si>
  <si>
    <t>5257781</t>
  </si>
  <si>
    <t>25517,30629</t>
  </si>
  <si>
    <t>4494815</t>
  </si>
  <si>
    <t>34632,38742</t>
  </si>
  <si>
    <t>19674</t>
  </si>
  <si>
    <t>UL. STEFANII SEMPOŁOWSKIEJ</t>
  </si>
  <si>
    <t>3349535</t>
  </si>
  <si>
    <t>24276</t>
  </si>
  <si>
    <t>19812</t>
  </si>
  <si>
    <t>UL. JÓZEFA SIEMIEŃSKIEGO</t>
  </si>
  <si>
    <t>3605862</t>
  </si>
  <si>
    <t>16423</t>
  </si>
  <si>
    <t>19836</t>
  </si>
  <si>
    <t>UL. SIENNA</t>
  </si>
  <si>
    <t>1029191</t>
  </si>
  <si>
    <t>22087,25265,25454</t>
  </si>
  <si>
    <t>19838</t>
  </si>
  <si>
    <t>UL. SIENNICKA</t>
  </si>
  <si>
    <t>6277687</t>
  </si>
  <si>
    <t>20243</t>
  </si>
  <si>
    <t>19850</t>
  </si>
  <si>
    <t>UL. JÓZEFA SIERAKOWSKIEGO</t>
  </si>
  <si>
    <t>20017</t>
  </si>
  <si>
    <t>UL. SKARYSZEWSKA</t>
  </si>
  <si>
    <t>3285350</t>
  </si>
  <si>
    <t>105407,105408</t>
  </si>
  <si>
    <t>5579395</t>
  </si>
  <si>
    <t>24353</t>
  </si>
  <si>
    <t>20027</t>
  </si>
  <si>
    <t>UL. STANISŁAWA SKARŻYŃSKIEGO</t>
  </si>
  <si>
    <t>1028693</t>
  </si>
  <si>
    <t>23311</t>
  </si>
  <si>
    <t>20091</t>
  </si>
  <si>
    <t>UL. WALENTEGO SKOROCHÓD-MAJEWSKIEGO</t>
  </si>
  <si>
    <t>6853871</t>
  </si>
  <si>
    <t>35188</t>
  </si>
  <si>
    <t>20100</t>
  </si>
  <si>
    <t>UL. KS. IGNACEGO SKORUPKI</t>
  </si>
  <si>
    <t>6790814</t>
  </si>
  <si>
    <t>119791,29948,86131</t>
  </si>
  <si>
    <t>20137</t>
  </si>
  <si>
    <t>UL. SKRAJNA</t>
  </si>
  <si>
    <t>3285854</t>
  </si>
  <si>
    <t>74888</t>
  </si>
  <si>
    <t>20209</t>
  </si>
  <si>
    <t>UL. WALEREGO SŁAWKA</t>
  </si>
  <si>
    <t>2349802</t>
  </si>
  <si>
    <t>53011</t>
  </si>
  <si>
    <t>20222</t>
  </si>
  <si>
    <t>UL. SŁODKA</t>
  </si>
  <si>
    <t>6153946</t>
  </si>
  <si>
    <t>39209</t>
  </si>
  <si>
    <t>20334</t>
  </si>
  <si>
    <t>UL. SMOCZA</t>
  </si>
  <si>
    <t>3732171</t>
  </si>
  <si>
    <t>103587,103771</t>
  </si>
  <si>
    <t>1036329</t>
  </si>
  <si>
    <t>15044,29951</t>
  </si>
  <si>
    <t>20359</t>
  </si>
  <si>
    <t>UL. WŁADYSŁAWA SMOLEŃSKIEGO</t>
  </si>
  <si>
    <t>1033923</t>
  </si>
  <si>
    <t>30247,30251</t>
  </si>
  <si>
    <t>20369</t>
  </si>
  <si>
    <t>UL. SMOLNA</t>
  </si>
  <si>
    <t>16521</t>
  </si>
  <si>
    <t>20431</t>
  </si>
  <si>
    <t>UL. JANA III SOBIESKIEGO</t>
  </si>
  <si>
    <t>2741959</t>
  </si>
  <si>
    <t>53026,83620,83621</t>
  </si>
  <si>
    <t>5896136</t>
  </si>
  <si>
    <t>105663,105664,105665</t>
  </si>
  <si>
    <t>1034056</t>
  </si>
  <si>
    <t>129734</t>
  </si>
  <si>
    <t>20522</t>
  </si>
  <si>
    <t>UL. SOLEC</t>
  </si>
  <si>
    <t>1041375</t>
  </si>
  <si>
    <t>30980</t>
  </si>
  <si>
    <t>20539</t>
  </si>
  <si>
    <t>UL. SOLIPSKA</t>
  </si>
  <si>
    <t>17/19</t>
  </si>
  <si>
    <t>1031230</t>
  </si>
  <si>
    <t>75025</t>
  </si>
  <si>
    <t>20596</t>
  </si>
  <si>
    <t>UL. GEN. KAZIMIERZA SOSNKOWSKIEGO</t>
  </si>
  <si>
    <t>8126597</t>
  </si>
  <si>
    <t>105418,105419</t>
  </si>
  <si>
    <t>20653</t>
  </si>
  <si>
    <t>UL. SPARTAŃSKA</t>
  </si>
  <si>
    <t>5643713</t>
  </si>
  <si>
    <t>60284</t>
  </si>
  <si>
    <t>1028827</t>
  </si>
  <si>
    <t>23192</t>
  </si>
  <si>
    <t>20666</t>
  </si>
  <si>
    <t>UL. SPISKA</t>
  </si>
  <si>
    <t>7872165</t>
  </si>
  <si>
    <t>28002,29668</t>
  </si>
  <si>
    <t>20677</t>
  </si>
  <si>
    <t>UL. SPOKOJNA</t>
  </si>
  <si>
    <t>1022196</t>
  </si>
  <si>
    <t>129449</t>
  </si>
  <si>
    <t>20707</t>
  </si>
  <si>
    <t>UL. SPRAWNA</t>
  </si>
  <si>
    <t>7363615</t>
  </si>
  <si>
    <t>23486</t>
  </si>
  <si>
    <t>20798</t>
  </si>
  <si>
    <t>UL. LEOPOLDA STAFFA</t>
  </si>
  <si>
    <t>2398109</t>
  </si>
  <si>
    <t>23505</t>
  </si>
  <si>
    <t>8953302</t>
  </si>
  <si>
    <t>34504,34506</t>
  </si>
  <si>
    <t>3/5</t>
  </si>
  <si>
    <t>1942138</t>
  </si>
  <si>
    <t>106445</t>
  </si>
  <si>
    <t>21011</t>
  </si>
  <si>
    <t>UL. STARTOWA</t>
  </si>
  <si>
    <t>2269775</t>
  </si>
  <si>
    <t>49970,58603</t>
  </si>
  <si>
    <t>21096</t>
  </si>
  <si>
    <t>UL. STAWKI</t>
  </si>
  <si>
    <t>2267899</t>
  </si>
  <si>
    <t>31376,31498</t>
  </si>
  <si>
    <t>8190639</t>
  </si>
  <si>
    <t>20782,84862</t>
  </si>
  <si>
    <t>21221</t>
  </si>
  <si>
    <t>4685371</t>
  </si>
  <si>
    <t>105303,105304</t>
  </si>
  <si>
    <t>7172383</t>
  </si>
  <si>
    <t>110257</t>
  </si>
  <si>
    <t>21325</t>
  </si>
  <si>
    <t>UL. STRUMYKOWA</t>
  </si>
  <si>
    <t>5388478</t>
  </si>
  <si>
    <t>110254</t>
  </si>
  <si>
    <t>6472899</t>
  </si>
  <si>
    <t>18874,25825</t>
  </si>
  <si>
    <t>21338</t>
  </si>
  <si>
    <t>UL. STRYJEŃSKICH</t>
  </si>
  <si>
    <t>5959647</t>
  </si>
  <si>
    <t>48845</t>
  </si>
  <si>
    <t>21614</t>
  </si>
  <si>
    <t>UL. SUWALSKA</t>
  </si>
  <si>
    <t>2407331</t>
  </si>
  <si>
    <t>40908</t>
  </si>
  <si>
    <t>21679</t>
  </si>
  <si>
    <t>UL. SYRENY</t>
  </si>
  <si>
    <t>8698978</t>
  </si>
  <si>
    <t>128770</t>
  </si>
  <si>
    <t>21687</t>
  </si>
  <si>
    <t>UL. OBROŃCÓW</t>
  </si>
  <si>
    <t>2041983</t>
  </si>
  <si>
    <t>19600</t>
  </si>
  <si>
    <t>21755</t>
  </si>
  <si>
    <t>UL. JÓZEFA SZANAJCY</t>
  </si>
  <si>
    <t>7809725</t>
  </si>
  <si>
    <t>42033</t>
  </si>
  <si>
    <t>4179105</t>
  </si>
  <si>
    <t>21044</t>
  </si>
  <si>
    <t>21789</t>
  </si>
  <si>
    <t>UL. SZASERÓW</t>
  </si>
  <si>
    <t>7934143</t>
  </si>
  <si>
    <t>24585,24599</t>
  </si>
  <si>
    <t>21801</t>
  </si>
  <si>
    <t>UL. SZCZAWNICKA</t>
  </si>
  <si>
    <t>7362111</t>
  </si>
  <si>
    <t>79804</t>
  </si>
  <si>
    <t>21847</t>
  </si>
  <si>
    <t>UL. SZCZĘŚLIWICKA</t>
  </si>
  <si>
    <t>33A</t>
  </si>
  <si>
    <t>4178623</t>
  </si>
  <si>
    <t>105414,105415</t>
  </si>
  <si>
    <t>6790604</t>
  </si>
  <si>
    <t>26796</t>
  </si>
  <si>
    <t>5897064</t>
  </si>
  <si>
    <t>25406</t>
  </si>
  <si>
    <t>50/54</t>
  </si>
  <si>
    <t>7362812</t>
  </si>
  <si>
    <t>29316,30309,30391</t>
  </si>
  <si>
    <t>5512872</t>
  </si>
  <si>
    <t>34507,34508</t>
  </si>
  <si>
    <t>21890</t>
  </si>
  <si>
    <t>UL. SZEGEDYŃSKA</t>
  </si>
  <si>
    <t>2146716</t>
  </si>
  <si>
    <t>22012</t>
  </si>
  <si>
    <t>UL. STANISŁAWA SZOBERA</t>
  </si>
  <si>
    <t>2205666</t>
  </si>
  <si>
    <t>19762</t>
  </si>
  <si>
    <t>22018</t>
  </si>
  <si>
    <t>UL. STEFANA SZOLC-ROGOZIŃSKIEGO</t>
  </si>
  <si>
    <t>3921286</t>
  </si>
  <si>
    <t>52991</t>
  </si>
  <si>
    <t>22183</t>
  </si>
  <si>
    <t>UL. SZWOLEŻERÓW</t>
  </si>
  <si>
    <t>2052439</t>
  </si>
  <si>
    <t>73683</t>
  </si>
  <si>
    <t>22477</t>
  </si>
  <si>
    <t>UL. ŚWIERADOWSKA</t>
  </si>
  <si>
    <t>5449081</t>
  </si>
  <si>
    <t>16693,31804,52794</t>
  </si>
  <si>
    <t>22550</t>
  </si>
  <si>
    <t>UL. ŚWIĘTOJERSKA</t>
  </si>
  <si>
    <t>1032347</t>
  </si>
  <si>
    <t>41176</t>
  </si>
  <si>
    <t>2353887</t>
  </si>
  <si>
    <t>28516</t>
  </si>
  <si>
    <t>22552</t>
  </si>
  <si>
    <t>UL. ŚWIĘTOKRZYSKA</t>
  </si>
  <si>
    <t>2386049</t>
  </si>
  <si>
    <t>29181</t>
  </si>
  <si>
    <t xml:space="preserve">18A </t>
  </si>
  <si>
    <t>UL. WILCZA</t>
  </si>
  <si>
    <t>5960763</t>
  </si>
  <si>
    <t>22206</t>
  </si>
  <si>
    <t>22626</t>
  </si>
  <si>
    <t>UL. TANECZNA</t>
  </si>
  <si>
    <t>54/58</t>
  </si>
  <si>
    <t>7107221</t>
  </si>
  <si>
    <t>105666,105667</t>
  </si>
  <si>
    <t>22643</t>
  </si>
  <si>
    <t>UL. TARCHOMIŃSKA</t>
  </si>
  <si>
    <t>22659</t>
  </si>
  <si>
    <t>UL. TARGOWA</t>
  </si>
  <si>
    <t>8699877</t>
  </si>
  <si>
    <t>106065,122432,42427,42428</t>
  </si>
  <si>
    <t>2344722</t>
  </si>
  <si>
    <t>90400</t>
  </si>
  <si>
    <t>22680</t>
  </si>
  <si>
    <t>UL. TARNOWIECKA</t>
  </si>
  <si>
    <t>8829748</t>
  </si>
  <si>
    <t>23372</t>
  </si>
  <si>
    <t>22738</t>
  </si>
  <si>
    <t>UL. LEONIDA TELIGI</t>
  </si>
  <si>
    <t>1035403</t>
  </si>
  <si>
    <t>16838,29950,81771</t>
  </si>
  <si>
    <t>22758</t>
  </si>
  <si>
    <t>UL. TERESIŃSKA</t>
  </si>
  <si>
    <t>8508495</t>
  </si>
  <si>
    <t>16233</t>
  </si>
  <si>
    <t>22798</t>
  </si>
  <si>
    <t>UL. TKACZY</t>
  </si>
  <si>
    <t>3541692</t>
  </si>
  <si>
    <t>27279,27280</t>
  </si>
  <si>
    <t>22837</t>
  </si>
  <si>
    <t>UL. LWA TOŁSTOJA</t>
  </si>
  <si>
    <t>7682121</t>
  </si>
  <si>
    <t>125045</t>
  </si>
  <si>
    <t>6217221</t>
  </si>
  <si>
    <t>52989,82710,85996</t>
  </si>
  <si>
    <t>22902</t>
  </si>
  <si>
    <t>UL. TORUŃSKA</t>
  </si>
  <si>
    <t>8316579</t>
  </si>
  <si>
    <t>49750</t>
  </si>
  <si>
    <t>22928</t>
  </si>
  <si>
    <t>INNE TRAKT LUBELSKI</t>
  </si>
  <si>
    <t>2199846</t>
  </si>
  <si>
    <t>20537,34231</t>
  </si>
  <si>
    <t>22939</t>
  </si>
  <si>
    <t>UL. TRAKTORZYSTÓW</t>
  </si>
  <si>
    <t>6280771</t>
  </si>
  <si>
    <t>10534</t>
  </si>
  <si>
    <t>22996</t>
  </si>
  <si>
    <t>UL. TROCKA</t>
  </si>
  <si>
    <t>1029111</t>
  </si>
  <si>
    <t>23289</t>
  </si>
  <si>
    <t>UL. TRZECH BUDRYSÓW</t>
  </si>
  <si>
    <t>5898483</t>
  </si>
  <si>
    <t>10536</t>
  </si>
  <si>
    <t>23162</t>
  </si>
  <si>
    <t>UL. TURMONCKA</t>
  </si>
  <si>
    <t>3412958</t>
  </si>
  <si>
    <t>48843</t>
  </si>
  <si>
    <t>6597380</t>
  </si>
  <si>
    <t>29503</t>
  </si>
  <si>
    <t>23200</t>
  </si>
  <si>
    <t>UL. TWARDA</t>
  </si>
  <si>
    <t>8/12</t>
  </si>
  <si>
    <t>7617010</t>
  </si>
  <si>
    <t>28592</t>
  </si>
  <si>
    <t>23257</t>
  </si>
  <si>
    <t>UL. TYNIECKA</t>
  </si>
  <si>
    <t>1040432</t>
  </si>
  <si>
    <t>104254,104258</t>
  </si>
  <si>
    <t>23277</t>
  </si>
  <si>
    <t>UL. EUSTACHEGO TYSZKIEWICZA</t>
  </si>
  <si>
    <t>9019679</t>
  </si>
  <si>
    <t>27402</t>
  </si>
  <si>
    <t>23351</t>
  </si>
  <si>
    <t>UL. WŁADYSŁAWA UMIŃSKIEGO</t>
  </si>
  <si>
    <t>2061055</t>
  </si>
  <si>
    <t>22084</t>
  </si>
  <si>
    <t>2155413</t>
  </si>
  <si>
    <t>5441,7056</t>
  </si>
  <si>
    <t>23384</t>
  </si>
  <si>
    <t>UL. UPRAWNA</t>
  </si>
  <si>
    <t>9/17</t>
  </si>
  <si>
    <t>3665141</t>
  </si>
  <si>
    <t>124616,125611,129898,26849,29239</t>
  </si>
  <si>
    <t>23391</t>
  </si>
  <si>
    <t>UL. URBANISTÓW</t>
  </si>
  <si>
    <t>2254266</t>
  </si>
  <si>
    <t>110260,55127</t>
  </si>
  <si>
    <t>23458</t>
  </si>
  <si>
    <t>UL. VINCENTA VAN GOGHA</t>
  </si>
  <si>
    <t>2157453</t>
  </si>
  <si>
    <t>82711,89849</t>
  </si>
  <si>
    <t>23573</t>
  </si>
  <si>
    <t>UL. WAŁ MIEDZESZYŃSKI</t>
  </si>
  <si>
    <t>2212979</t>
  </si>
  <si>
    <t>60289</t>
  </si>
  <si>
    <t>23582</t>
  </si>
  <si>
    <t>UL. WAŁBRZYSKA</t>
  </si>
  <si>
    <t>2149480</t>
  </si>
  <si>
    <t>19115,68570</t>
  </si>
  <si>
    <t>23635</t>
  </si>
  <si>
    <t>4369915</t>
  </si>
  <si>
    <t>75226</t>
  </si>
  <si>
    <t>4115517</t>
  </si>
  <si>
    <t>82713,89612</t>
  </si>
  <si>
    <t>23748</t>
  </si>
  <si>
    <t>UL. HIPOLITA WAWELBERGA</t>
  </si>
  <si>
    <t>1029252</t>
  </si>
  <si>
    <t>25263</t>
  </si>
  <si>
    <t>23749</t>
  </si>
  <si>
    <t>UL. WAWELSKA</t>
  </si>
  <si>
    <t>5704723</t>
  </si>
  <si>
    <t>17902</t>
  </si>
  <si>
    <t>2317671</t>
  </si>
  <si>
    <t>38438</t>
  </si>
  <si>
    <t>66/74</t>
  </si>
  <si>
    <t>7808252</t>
  </si>
  <si>
    <t>128649</t>
  </si>
  <si>
    <t>23810</t>
  </si>
  <si>
    <t>UL. WĄWOZOWA</t>
  </si>
  <si>
    <t>5386620</t>
  </si>
  <si>
    <t>18930</t>
  </si>
  <si>
    <t>4495067</t>
  </si>
  <si>
    <t>105412,105413</t>
  </si>
  <si>
    <t>23904</t>
  </si>
  <si>
    <t>UL. WETERYNARYJNA</t>
  </si>
  <si>
    <t>2391435</t>
  </si>
  <si>
    <t>26696</t>
  </si>
  <si>
    <t>23989</t>
  </si>
  <si>
    <t>UL. WICHROWA</t>
  </si>
  <si>
    <t>1032629</t>
  </si>
  <si>
    <t>16486</t>
  </si>
  <si>
    <t>24011</t>
  </si>
  <si>
    <t>UL. WIDOK</t>
  </si>
  <si>
    <t>7618884</t>
  </si>
  <si>
    <t>18852,52982</t>
  </si>
  <si>
    <t>24147</t>
  </si>
  <si>
    <t>UL. WIERTNICZA</t>
  </si>
  <si>
    <t>1042271</t>
  </si>
  <si>
    <t>30461,41853</t>
  </si>
  <si>
    <t>2416214</t>
  </si>
  <si>
    <t>105274</t>
  </si>
  <si>
    <t>2509769</t>
  </si>
  <si>
    <t>83649,83650</t>
  </si>
  <si>
    <t>24255</t>
  </si>
  <si>
    <t>UL. WIKTORSKA</t>
  </si>
  <si>
    <t>30/32</t>
  </si>
  <si>
    <t>2214885</t>
  </si>
  <si>
    <t>60296,61486</t>
  </si>
  <si>
    <t>6724672</t>
  </si>
  <si>
    <t>22592</t>
  </si>
  <si>
    <t>3413556</t>
  </si>
  <si>
    <t>34635</t>
  </si>
  <si>
    <t>24261</t>
  </si>
  <si>
    <t>4496474</t>
  </si>
  <si>
    <t>128502</t>
  </si>
  <si>
    <t>24289</t>
  </si>
  <si>
    <t>UL. WILEŃSKA</t>
  </si>
  <si>
    <t>6024187</t>
  </si>
  <si>
    <t>29180,29806</t>
  </si>
  <si>
    <t>24294</t>
  </si>
  <si>
    <t>UL. WILGI</t>
  </si>
  <si>
    <t>6089834</t>
  </si>
  <si>
    <t>25029,89468</t>
  </si>
  <si>
    <t>24363</t>
  </si>
  <si>
    <t>UL. WIOLINOWA</t>
  </si>
  <si>
    <t>8383135</t>
  </si>
  <si>
    <t>16498,81335,81756</t>
  </si>
  <si>
    <t>24412</t>
  </si>
  <si>
    <t>UL. WIŚNIOWA</t>
  </si>
  <si>
    <t>8956313</t>
  </si>
  <si>
    <t>104798</t>
  </si>
  <si>
    <t>24437</t>
  </si>
  <si>
    <t>UL. STANISŁAWA WITKIEWICZA</t>
  </si>
  <si>
    <t>3413861</t>
  </si>
  <si>
    <t>34224</t>
  </si>
  <si>
    <t>24512</t>
  </si>
  <si>
    <t>UL. WŁODARZEWSKA</t>
  </si>
  <si>
    <t>45C</t>
  </si>
  <si>
    <t>6914867</t>
  </si>
  <si>
    <t>39679,39680</t>
  </si>
  <si>
    <t>24532</t>
  </si>
  <si>
    <t>UL. WŁOŚCIAŃSKA</t>
  </si>
  <si>
    <t>2107890</t>
  </si>
  <si>
    <t>18576</t>
  </si>
  <si>
    <t>24618</t>
  </si>
  <si>
    <t>UL. WOJNICKA</t>
  </si>
  <si>
    <t>2243743</t>
  </si>
  <si>
    <t>19211</t>
  </si>
  <si>
    <t>24650</t>
  </si>
  <si>
    <t>UL. WOKALNA</t>
  </si>
  <si>
    <t>5320906</t>
  </si>
  <si>
    <t>28624</t>
  </si>
  <si>
    <t>24674</t>
  </si>
  <si>
    <t>UL. WOLNA</t>
  </si>
  <si>
    <t>36/38</t>
  </si>
  <si>
    <t>8635500</t>
  </si>
  <si>
    <t>16425</t>
  </si>
  <si>
    <t>24691</t>
  </si>
  <si>
    <t>UL. WOLNOŚĆ</t>
  </si>
  <si>
    <t>1040590</t>
  </si>
  <si>
    <t>70687,89386</t>
  </si>
  <si>
    <t>3796178</t>
  </si>
  <si>
    <t>31797</t>
  </si>
  <si>
    <t>24705</t>
  </si>
  <si>
    <t>UL. WOLUMEN</t>
  </si>
  <si>
    <t>2075256</t>
  </si>
  <si>
    <t>15084,25835,28116,31811</t>
  </si>
  <si>
    <t>24800</t>
  </si>
  <si>
    <t>UL. KAZIMIERZA WÓYCICKIEGO</t>
  </si>
  <si>
    <t>6978085</t>
  </si>
  <si>
    <t>27163</t>
  </si>
  <si>
    <t>24849</t>
  </si>
  <si>
    <t>UL. WRZECIONO</t>
  </si>
  <si>
    <t>1035760</t>
  </si>
  <si>
    <t>23508</t>
  </si>
  <si>
    <t>24911</t>
  </si>
  <si>
    <t>3794601</t>
  </si>
  <si>
    <t>114476</t>
  </si>
  <si>
    <t>24969</t>
  </si>
  <si>
    <t>UL. ZWYCIĘZCÓW</t>
  </si>
  <si>
    <t>4D</t>
  </si>
  <si>
    <t>2177264</t>
  </si>
  <si>
    <t>123456</t>
  </si>
  <si>
    <t>25308</t>
  </si>
  <si>
    <t>UL. ZACHODZĄCEGO SŁOŃCA</t>
  </si>
  <si>
    <t>3796429</t>
  </si>
  <si>
    <t>114587,118675,125810,130432,39661,39662,83189</t>
  </si>
  <si>
    <t>25416</t>
  </si>
  <si>
    <t>UL. GEN. JÓZEFA ZAJĄCZKA</t>
  </si>
  <si>
    <t>1033211</t>
  </si>
  <si>
    <t>105314,105316</t>
  </si>
  <si>
    <t>25471</t>
  </si>
  <si>
    <t>UL. ZAKROCZYMSKA</t>
  </si>
  <si>
    <t>5130950</t>
  </si>
  <si>
    <t>22778,60285</t>
  </si>
  <si>
    <t>25473</t>
  </si>
  <si>
    <t>UL. ZAKRZEWSKA</t>
  </si>
  <si>
    <t>4242030</t>
  </si>
  <si>
    <t>25031</t>
  </si>
  <si>
    <t>25671</t>
  </si>
  <si>
    <t>UL. JERZEGO ZARUBY</t>
  </si>
  <si>
    <t>5770676</t>
  </si>
  <si>
    <t>21437,26977</t>
  </si>
  <si>
    <t>25853</t>
  </si>
  <si>
    <t>UL. ZAWISZY</t>
  </si>
  <si>
    <t>3286980</t>
  </si>
  <si>
    <t>88064</t>
  </si>
  <si>
    <t>25883</t>
  </si>
  <si>
    <t>UL. ZBARASKA</t>
  </si>
  <si>
    <t>4115799</t>
  </si>
  <si>
    <t>1951367</t>
  </si>
  <si>
    <t>129946</t>
  </si>
  <si>
    <t>UL. KSIĘCIA ZIEMOWITA</t>
  </si>
  <si>
    <t>2125969</t>
  </si>
  <si>
    <t>16429</t>
  </si>
  <si>
    <t>26188</t>
  </si>
  <si>
    <t>UL. ZŁOTA</t>
  </si>
  <si>
    <t>1040851</t>
  </si>
  <si>
    <t>82717</t>
  </si>
  <si>
    <t>7679083</t>
  </si>
  <si>
    <t>105290,105291</t>
  </si>
  <si>
    <t>26255</t>
  </si>
  <si>
    <t>UL. ZORZY</t>
  </si>
  <si>
    <t>7363460</t>
  </si>
  <si>
    <t>34509,34510</t>
  </si>
  <si>
    <t>26274</t>
  </si>
  <si>
    <t>UL. BOGUMIŁA ZUGA</t>
  </si>
  <si>
    <t>3349836</t>
  </si>
  <si>
    <t>23395</t>
  </si>
  <si>
    <t>26299</t>
  </si>
  <si>
    <t>UL. ANDRZEJA ROMOCKIEGO "MORRO"</t>
  </si>
  <si>
    <t>5002705</t>
  </si>
  <si>
    <t>60277</t>
  </si>
  <si>
    <t>26305</t>
  </si>
  <si>
    <t>UL. ZWIERZYNIECKA</t>
  </si>
  <si>
    <t>6214849</t>
  </si>
  <si>
    <t>23746,23777</t>
  </si>
  <si>
    <t>26330</t>
  </si>
  <si>
    <t>2067632</t>
  </si>
  <si>
    <t>23663,25407</t>
  </si>
  <si>
    <t>7/9</t>
  </si>
  <si>
    <t>5324526</t>
  </si>
  <si>
    <t>27418</t>
  </si>
  <si>
    <t>26433</t>
  </si>
  <si>
    <t>UL. ŻELAZNA</t>
  </si>
  <si>
    <t>6853078</t>
  </si>
  <si>
    <t>53027</t>
  </si>
  <si>
    <t>26442</t>
  </si>
  <si>
    <t>UL. WŁADYSŁAWA ŻELEŃSKIEGO</t>
  </si>
  <si>
    <t>5578120</t>
  </si>
  <si>
    <t>27281,27282,27283</t>
  </si>
  <si>
    <t>22/28</t>
  </si>
  <si>
    <t>2077397</t>
  </si>
  <si>
    <t>34513,34515</t>
  </si>
  <si>
    <t>2082059</t>
  </si>
  <si>
    <t>90041</t>
  </si>
  <si>
    <t>26570</t>
  </si>
  <si>
    <t>UL. WAWRZYŃCA ŻUŁAWSKIEGO</t>
  </si>
  <si>
    <t>1032434</t>
  </si>
  <si>
    <t>34621</t>
  </si>
  <si>
    <t>26591</t>
  </si>
  <si>
    <t>UL. ŻUROMIŃSKA</t>
  </si>
  <si>
    <t>5129889</t>
  </si>
  <si>
    <t>18634,31814</t>
  </si>
  <si>
    <t>26596</t>
  </si>
  <si>
    <t>UL. ŻWANOWIECKA</t>
  </si>
  <si>
    <t>46/50</t>
  </si>
  <si>
    <t>2157776</t>
  </si>
  <si>
    <t>42836</t>
  </si>
  <si>
    <t>26635</t>
  </si>
  <si>
    <t>UL. ŻYTNIA</t>
  </si>
  <si>
    <t>2325115</t>
  </si>
  <si>
    <t>19870</t>
  </si>
  <si>
    <t>26875</t>
  </si>
  <si>
    <t>UL. WILCZY DÓŁ</t>
  </si>
  <si>
    <t>3667593</t>
  </si>
  <si>
    <t>111978,31793,91734</t>
  </si>
  <si>
    <t>26877</t>
  </si>
  <si>
    <t>UL. EDWARDA JÓZEFA ABRAMOWSKIEGO</t>
  </si>
  <si>
    <t>2095400</t>
  </si>
  <si>
    <t>128507</t>
  </si>
  <si>
    <t>28178</t>
  </si>
  <si>
    <t>UL. SKARBKA Z GÓR</t>
  </si>
  <si>
    <t>142B</t>
  </si>
  <si>
    <t>7106458</t>
  </si>
  <si>
    <t>34229</t>
  </si>
  <si>
    <t>29819</t>
  </si>
  <si>
    <t>UL. KS. JANA SZTUKI</t>
  </si>
  <si>
    <t>5197026</t>
  </si>
  <si>
    <t>31063,31094</t>
  </si>
  <si>
    <t>30036</t>
  </si>
  <si>
    <t>UL. EMILIANA KONOPCZYŃSKIEGO</t>
  </si>
  <si>
    <t>1043550</t>
  </si>
  <si>
    <t>129825,129826,54139</t>
  </si>
  <si>
    <t>30078</t>
  </si>
  <si>
    <t>INNE TRAKT BRZESKI</t>
  </si>
  <si>
    <t>1033897</t>
  </si>
  <si>
    <t>60015</t>
  </si>
  <si>
    <t>30564</t>
  </si>
  <si>
    <t>UL. GEN. KAROLA ZIEMSKIEGO "WACHNOWSKIEGO"</t>
  </si>
  <si>
    <t>3538950</t>
  </si>
  <si>
    <t>128472</t>
  </si>
  <si>
    <t>34314</t>
  </si>
  <si>
    <t>UL. APARTAMENTOWA</t>
  </si>
  <si>
    <t>5260792</t>
  </si>
  <si>
    <t>128501</t>
  </si>
  <si>
    <t>36269</t>
  </si>
  <si>
    <t>UL. PRYMASA AUGUSTA HLONDA</t>
  </si>
  <si>
    <t>3925059</t>
  </si>
  <si>
    <t>106173,52998,87400</t>
  </si>
  <si>
    <t>36367</t>
  </si>
  <si>
    <t>UL. ŚW. URSZULI LEDÓCHOWSKIEJ</t>
  </si>
  <si>
    <t>6214174</t>
  </si>
  <si>
    <t>43840</t>
  </si>
  <si>
    <t>1033055</t>
  </si>
  <si>
    <t>105317,105318,105320,105321,105322,105324</t>
  </si>
  <si>
    <t>38542</t>
  </si>
  <si>
    <t>PL. PLAC TRZECH KRZYŻY</t>
  </si>
  <si>
    <t>2261986</t>
  </si>
  <si>
    <t>21256,64382,70529</t>
  </si>
  <si>
    <t>39269</t>
  </si>
  <si>
    <t>UL. ZGRUPOWANIA AK "KAMPINOS"</t>
  </si>
  <si>
    <t>2405512</t>
  </si>
  <si>
    <t>44669</t>
  </si>
  <si>
    <t>44050</t>
  </si>
  <si>
    <t>UL. MOLIERA</t>
  </si>
  <si>
    <t>7491223</t>
  </si>
  <si>
    <t>16905</t>
  </si>
  <si>
    <t>44365</t>
  </si>
  <si>
    <t>UL. MJR HIERONIMA DEKUTOWSKIEGO "ZAPORY"</t>
  </si>
  <si>
    <t>7426556</t>
  </si>
  <si>
    <t>60278</t>
  </si>
  <si>
    <t>44501</t>
  </si>
  <si>
    <t>UL. PUŁKU AK "BASZTA"</t>
  </si>
  <si>
    <t>3410309</t>
  </si>
  <si>
    <t>106181,114932</t>
  </si>
  <si>
    <t>44878</t>
  </si>
  <si>
    <t>SKWER SKWER KARD. STEFANA WYSZYŃSKIEGO</t>
  </si>
  <si>
    <t>5258982</t>
  </si>
  <si>
    <t>16496</t>
  </si>
  <si>
    <t>5580020</t>
  </si>
  <si>
    <t>48104,60578</t>
  </si>
  <si>
    <t>44930</t>
  </si>
  <si>
    <t>UL. GEN. WIKTORA THOMMÉEGO</t>
  </si>
  <si>
    <t>5962194</t>
  </si>
  <si>
    <t>128520</t>
  </si>
  <si>
    <t>45210</t>
  </si>
  <si>
    <t>AL. ALEJA MARSZ. JÓZEFA PIŁSUDSKIEGO</t>
  </si>
  <si>
    <t>45214</t>
  </si>
  <si>
    <t>AL. ALEJA WŁADYSŁAWA REYMONTA</t>
  </si>
  <si>
    <t>3605513</t>
  </si>
  <si>
    <t>23506</t>
  </si>
  <si>
    <t>4178975</t>
  </si>
  <si>
    <t>28603</t>
  </si>
  <si>
    <t>45377</t>
  </si>
  <si>
    <t>PL. PLAC STANISŁAWA MAŁACHOWSKIEGO</t>
  </si>
  <si>
    <t>6217120</t>
  </si>
  <si>
    <t>127356</t>
  </si>
  <si>
    <t>45552</t>
  </si>
  <si>
    <t>AL. ALEJA KRAKOWSKA</t>
  </si>
  <si>
    <t>3796462</t>
  </si>
  <si>
    <t>105395,105396,105398</t>
  </si>
  <si>
    <t>45553</t>
  </si>
  <si>
    <t>AL. ALEJA DZIECI POLSKICH</t>
  </si>
  <si>
    <t>1035025</t>
  </si>
  <si>
    <t>16520</t>
  </si>
  <si>
    <t>45555</t>
  </si>
  <si>
    <t>AL. ALEJA PROMIENISTYCH</t>
  </si>
  <si>
    <t>5895938</t>
  </si>
  <si>
    <t>29540</t>
  </si>
  <si>
    <t>AL. ALEJA KOMISJI EDUKACJI NARODOWEJ</t>
  </si>
  <si>
    <t>45566</t>
  </si>
  <si>
    <t>AL. ALEJA STANÓW ZJEDNOCZONYCH</t>
  </si>
  <si>
    <t>2059647</t>
  </si>
  <si>
    <t>86455</t>
  </si>
  <si>
    <t>18154372</t>
  </si>
  <si>
    <t>43897</t>
  </si>
  <si>
    <t>UL. ZWIĄZKU WALKI MŁODYCH</t>
  </si>
  <si>
    <t>16252</t>
  </si>
  <si>
    <t>36029</t>
  </si>
  <si>
    <t>UL. MARSZAŁKA JÓZEFA PIŁSUDSKIEGO</t>
  </si>
  <si>
    <t>3923625</t>
  </si>
  <si>
    <t>129776</t>
  </si>
  <si>
    <t>0920380</t>
  </si>
  <si>
    <t>2081344</t>
  </si>
  <si>
    <t>11917</t>
  </si>
  <si>
    <t>2212727</t>
  </si>
  <si>
    <t>4470</t>
  </si>
  <si>
    <t>1924119</t>
  </si>
  <si>
    <t>68380,68381</t>
  </si>
  <si>
    <t>851060</t>
  </si>
  <si>
    <t>52721</t>
  </si>
  <si>
    <t>31700</t>
  </si>
  <si>
    <t>UL. M. KOPERNIKA</t>
  </si>
  <si>
    <t>2276700</t>
  </si>
  <si>
    <t>56160</t>
  </si>
  <si>
    <t>33662</t>
  </si>
  <si>
    <t>UL. GEN. L. OKULICKIEGO</t>
  </si>
  <si>
    <t>2054301</t>
  </si>
  <si>
    <t>4048</t>
  </si>
  <si>
    <t>37858</t>
  </si>
  <si>
    <t>UL. W. BARTNIAKA</t>
  </si>
  <si>
    <t xml:space="preserve">13A </t>
  </si>
  <si>
    <t>3541760</t>
  </si>
  <si>
    <t>27617,68059,68346,68379</t>
  </si>
  <si>
    <t>37888</t>
  </si>
  <si>
    <t>UL. J. KILIŃSKIEGO</t>
  </si>
  <si>
    <t>2207012</t>
  </si>
  <si>
    <t>127131,67822,67824</t>
  </si>
  <si>
    <t>6597055</t>
  </si>
  <si>
    <t>4458</t>
  </si>
  <si>
    <t>37943</t>
  </si>
  <si>
    <t>UL. L. ZONDKA</t>
  </si>
  <si>
    <t>6408673</t>
  </si>
  <si>
    <t>4116,6164</t>
  </si>
  <si>
    <t>39438</t>
  </si>
  <si>
    <t>UL. W. WESTFALA</t>
  </si>
  <si>
    <t>8316664</t>
  </si>
  <si>
    <t>56655</t>
  </si>
  <si>
    <t>0920404</t>
  </si>
  <si>
    <t>4239958</t>
  </si>
  <si>
    <t>103954</t>
  </si>
  <si>
    <t>06075</t>
  </si>
  <si>
    <t>UL. GRANICZNA</t>
  </si>
  <si>
    <t>8446702</t>
  </si>
  <si>
    <t>114679</t>
  </si>
  <si>
    <t>906648</t>
  </si>
  <si>
    <t>119847,74889,83876</t>
  </si>
  <si>
    <t>5069490</t>
  </si>
  <si>
    <t>23854,69787,69788</t>
  </si>
  <si>
    <t>4496953</t>
  </si>
  <si>
    <t>61858</t>
  </si>
  <si>
    <t>12734</t>
  </si>
  <si>
    <t>UL. MICKIEWICZA</t>
  </si>
  <si>
    <t>3349846</t>
  </si>
  <si>
    <t>49074,90733</t>
  </si>
  <si>
    <t>20012</t>
  </si>
  <si>
    <t>UL. PIOTRA SKARGI</t>
  </si>
  <si>
    <t>3792999</t>
  </si>
  <si>
    <t>44200</t>
  </si>
  <si>
    <t>22508</t>
  </si>
  <si>
    <t>UL. ŚWIERKOWA</t>
  </si>
  <si>
    <t>5449458</t>
  </si>
  <si>
    <t>7059</t>
  </si>
  <si>
    <t>0920500</t>
  </si>
  <si>
    <t>01269</t>
  </si>
  <si>
    <t>UL. FRANCISZKA BIELIŃSKIEGO</t>
  </si>
  <si>
    <t>KOBYŁKA</t>
  </si>
  <si>
    <t>0920539</t>
  </si>
  <si>
    <t>7873258</t>
  </si>
  <si>
    <t>114940,124163,128163</t>
  </si>
  <si>
    <t>12386</t>
  </si>
  <si>
    <t>UL. KS. FRANCISZKA MARMO</t>
  </si>
  <si>
    <t>13C</t>
  </si>
  <si>
    <t>2032833</t>
  </si>
  <si>
    <t>103365,103373</t>
  </si>
  <si>
    <t>0920634</t>
  </si>
  <si>
    <t>6533063</t>
  </si>
  <si>
    <t>83877,84745</t>
  </si>
  <si>
    <t>40/42</t>
  </si>
  <si>
    <t>901533</t>
  </si>
  <si>
    <t>103362,103364,127600,129090,129949,27924,30045,30654</t>
  </si>
  <si>
    <t>UL. MIRKOWSKA</t>
  </si>
  <si>
    <t>2223920</t>
  </si>
  <si>
    <t>103369,103370</t>
  </si>
  <si>
    <t>2142734</t>
  </si>
  <si>
    <t>41888</t>
  </si>
  <si>
    <t>22521</t>
  </si>
  <si>
    <t>UL. ŚWIETLICOWA</t>
  </si>
  <si>
    <t>6854352</t>
  </si>
  <si>
    <t>92452,92492</t>
  </si>
  <si>
    <t>UL. WOJEWÓDZKA</t>
  </si>
  <si>
    <t>2491240</t>
  </si>
  <si>
    <t>92718,92772</t>
  </si>
  <si>
    <t>7682228</t>
  </si>
  <si>
    <t>90919,90921</t>
  </si>
  <si>
    <t>LEGIONOWO</t>
  </si>
  <si>
    <t>0920806</t>
  </si>
  <si>
    <t>3924350</t>
  </si>
  <si>
    <t>89722,89730</t>
  </si>
  <si>
    <t>2283581</t>
  </si>
  <si>
    <t>29815,30080,34675,68571</t>
  </si>
  <si>
    <t>5515851</t>
  </si>
  <si>
    <t>91247,91248</t>
  </si>
  <si>
    <t>07119</t>
  </si>
  <si>
    <t>UL. JANA PAWŁA I</t>
  </si>
  <si>
    <t>8701396</t>
  </si>
  <si>
    <t>91029,91030</t>
  </si>
  <si>
    <t>10003</t>
  </si>
  <si>
    <t>UL. KRÓLOWEJ JADWIGI</t>
  </si>
  <si>
    <t>8892689</t>
  </si>
  <si>
    <t>86936</t>
  </si>
  <si>
    <t>2336656</t>
  </si>
  <si>
    <t>27415,91028</t>
  </si>
  <si>
    <t xml:space="preserve">35A </t>
  </si>
  <si>
    <t>4369869</t>
  </si>
  <si>
    <t>123699,24175</t>
  </si>
  <si>
    <t>3921442</t>
  </si>
  <si>
    <t>107268,93048</t>
  </si>
  <si>
    <t>7807871</t>
  </si>
  <si>
    <t>89664,89682</t>
  </si>
  <si>
    <t>25458</t>
  </si>
  <si>
    <t>UL. ZAKOPIAŃSKA</t>
  </si>
  <si>
    <t>2251889</t>
  </si>
  <si>
    <t>89657,89659</t>
  </si>
  <si>
    <t>25984</t>
  </si>
  <si>
    <t>UL. ZEGRZYŃSKA</t>
  </si>
  <si>
    <t>0920864</t>
  </si>
  <si>
    <t>18985</t>
  </si>
  <si>
    <t>21071</t>
  </si>
  <si>
    <t>UL. STANISŁAWA STASZICA</t>
  </si>
  <si>
    <t>3731841</t>
  </si>
  <si>
    <t>20793,41984</t>
  </si>
  <si>
    <t>5197323</t>
  </si>
  <si>
    <t>55835</t>
  </si>
  <si>
    <t>MARKI</t>
  </si>
  <si>
    <t>0920901</t>
  </si>
  <si>
    <t>04418</t>
  </si>
  <si>
    <t>UL. DUŻA</t>
  </si>
  <si>
    <t>3474241</t>
  </si>
  <si>
    <t>104696,104697</t>
  </si>
  <si>
    <t>08171</t>
  </si>
  <si>
    <t>UL. KASZTANOWA</t>
  </si>
  <si>
    <t>989237</t>
  </si>
  <si>
    <t>55331</t>
  </si>
  <si>
    <t>14890</t>
  </si>
  <si>
    <t>UL. OKÓLNA</t>
  </si>
  <si>
    <t>2066649</t>
  </si>
  <si>
    <t>106402</t>
  </si>
  <si>
    <t>16270</t>
  </si>
  <si>
    <t>AL. MARSZ. JÓZEFA PIŁSUDSKIEGO</t>
  </si>
  <si>
    <t xml:space="preserve">248/252 </t>
  </si>
  <si>
    <t>6788522</t>
  </si>
  <si>
    <t>124055</t>
  </si>
  <si>
    <t>248/252</t>
  </si>
  <si>
    <t>3795298</t>
  </si>
  <si>
    <t>106381,106832</t>
  </si>
  <si>
    <t>5769928</t>
  </si>
  <si>
    <t>11785,11793,12163</t>
  </si>
  <si>
    <t>7743721</t>
  </si>
  <si>
    <t>53788</t>
  </si>
  <si>
    <t>17084</t>
  </si>
  <si>
    <t>UL. POMNIKOWA</t>
  </si>
  <si>
    <t>2287588</t>
  </si>
  <si>
    <t>106384</t>
  </si>
  <si>
    <t>3860718</t>
  </si>
  <si>
    <t>106386,82700</t>
  </si>
  <si>
    <t>4369911</t>
  </si>
  <si>
    <t>52080,64965</t>
  </si>
  <si>
    <t>MILANÓWEK</t>
  </si>
  <si>
    <t>0921020</t>
  </si>
  <si>
    <t>52B</t>
  </si>
  <si>
    <t>3478030</t>
  </si>
  <si>
    <t>52764,64700</t>
  </si>
  <si>
    <t>2226755</t>
  </si>
  <si>
    <t>63992</t>
  </si>
  <si>
    <t>11221</t>
  </si>
  <si>
    <t>UL. LITERACKA</t>
  </si>
  <si>
    <t>7873488</t>
  </si>
  <si>
    <t>41090</t>
  </si>
  <si>
    <t>16041</t>
  </si>
  <si>
    <t>UL. PIASTA</t>
  </si>
  <si>
    <t>4751318</t>
  </si>
  <si>
    <t>41093,41097,41098</t>
  </si>
  <si>
    <t>24795</t>
  </si>
  <si>
    <t>UL. WÓJTOWSKA</t>
  </si>
  <si>
    <t>6217297</t>
  </si>
  <si>
    <t>64789</t>
  </si>
  <si>
    <t>44106</t>
  </si>
  <si>
    <t>7427556</t>
  </si>
  <si>
    <t>NOWY DWÓR MAZOWIECKI</t>
  </si>
  <si>
    <t>0921148</t>
  </si>
  <si>
    <t>01014</t>
  </si>
  <si>
    <t>UL. GEN. JÓZEFA BEMA</t>
  </si>
  <si>
    <t>8443505</t>
  </si>
  <si>
    <t>27470</t>
  </si>
  <si>
    <t>02714</t>
  </si>
  <si>
    <t>UL. CHEMIKÓW</t>
  </si>
  <si>
    <t>5005408</t>
  </si>
  <si>
    <t>72985,72986</t>
  </si>
  <si>
    <t>4812475</t>
  </si>
  <si>
    <t>11312</t>
  </si>
  <si>
    <t>13096</t>
  </si>
  <si>
    <t>UL. MŁODZIEŻOWA</t>
  </si>
  <si>
    <t>4369825</t>
  </si>
  <si>
    <t>119780</t>
  </si>
  <si>
    <t>879403</t>
  </si>
  <si>
    <t>130182</t>
  </si>
  <si>
    <t>3415465</t>
  </si>
  <si>
    <t>17754</t>
  </si>
  <si>
    <t>2358182</t>
  </si>
  <si>
    <t>72987,72988,72989</t>
  </si>
  <si>
    <t>4052193</t>
  </si>
  <si>
    <t>26065</t>
  </si>
  <si>
    <t>3796278</t>
  </si>
  <si>
    <t>79703</t>
  </si>
  <si>
    <t>OTWOCK</t>
  </si>
  <si>
    <t>0921237</t>
  </si>
  <si>
    <t>00260</t>
  </si>
  <si>
    <t>UL. AMBASADORSKA</t>
  </si>
  <si>
    <t>2244842</t>
  </si>
  <si>
    <t>79709</t>
  </si>
  <si>
    <t>00292</t>
  </si>
  <si>
    <t>UL. MICHAŁA ANDRIOLLEGO</t>
  </si>
  <si>
    <t>5067652</t>
  </si>
  <si>
    <t>119008</t>
  </si>
  <si>
    <t>907426</t>
  </si>
  <si>
    <t>52412</t>
  </si>
  <si>
    <t>05007</t>
  </si>
  <si>
    <t>UL. GEN. JULIANA FILIPOWICZA</t>
  </si>
  <si>
    <t>2169020</t>
  </si>
  <si>
    <t>79701,86327</t>
  </si>
  <si>
    <t>08025</t>
  </si>
  <si>
    <t>UL. KARCZEWSKA</t>
  </si>
  <si>
    <t>14/16</t>
  </si>
  <si>
    <t>3539343</t>
  </si>
  <si>
    <t>103425,103426</t>
  </si>
  <si>
    <t>09003</t>
  </si>
  <si>
    <t>UL. HUGONA KOŁŁĄTAJA</t>
  </si>
  <si>
    <t>2117307</t>
  </si>
  <si>
    <t>57835,72445</t>
  </si>
  <si>
    <t>8892677</t>
  </si>
  <si>
    <t>80250</t>
  </si>
  <si>
    <t>1980707</t>
  </si>
  <si>
    <t>68097,70163,72454,72455,72458</t>
  </si>
  <si>
    <t>906341</t>
  </si>
  <si>
    <t>66215,72451,72452</t>
  </si>
  <si>
    <t>11988</t>
  </si>
  <si>
    <t>UL. MAJOWA</t>
  </si>
  <si>
    <t>72453</t>
  </si>
  <si>
    <t>7809739</t>
  </si>
  <si>
    <t>80251</t>
  </si>
  <si>
    <t>908036</t>
  </si>
  <si>
    <t>26802</t>
  </si>
  <si>
    <t>43/47</t>
  </si>
  <si>
    <t>907168</t>
  </si>
  <si>
    <t>82564</t>
  </si>
  <si>
    <t>5322184</t>
  </si>
  <si>
    <t>122950</t>
  </si>
  <si>
    <t>16900</t>
  </si>
  <si>
    <t>UL. POGODNA</t>
  </si>
  <si>
    <t>19C</t>
  </si>
  <si>
    <t>4241554</t>
  </si>
  <si>
    <t>80254</t>
  </si>
  <si>
    <t>17107</t>
  </si>
  <si>
    <t>UL. JÓZEFA PONIATOWSKIEGO</t>
  </si>
  <si>
    <t>47/49</t>
  </si>
  <si>
    <t>1993865</t>
  </si>
  <si>
    <t>72446,72447,72448</t>
  </si>
  <si>
    <t>18099</t>
  </si>
  <si>
    <t>UL. KAZIMIERZA PUŁASKIEGO</t>
  </si>
  <si>
    <t>2186648</t>
  </si>
  <si>
    <t>56671</t>
  </si>
  <si>
    <t>4/10</t>
  </si>
  <si>
    <t>900286</t>
  </si>
  <si>
    <t>79704</t>
  </si>
  <si>
    <t>6791109</t>
  </si>
  <si>
    <t>124017</t>
  </si>
  <si>
    <t>20598</t>
  </si>
  <si>
    <t>UL. SOSNOWA</t>
  </si>
  <si>
    <t>2349667</t>
  </si>
  <si>
    <t>80252</t>
  </si>
  <si>
    <t>6150102</t>
  </si>
  <si>
    <t>79708</t>
  </si>
  <si>
    <t>5197251</t>
  </si>
  <si>
    <t>74939,74954</t>
  </si>
  <si>
    <t>UL. WŁADYSŁAWA STANISŁAWA REYMONTA</t>
  </si>
  <si>
    <t>7806342</t>
  </si>
  <si>
    <t>56670</t>
  </si>
  <si>
    <t>7299653</t>
  </si>
  <si>
    <t>71511</t>
  </si>
  <si>
    <t>0921415</t>
  </si>
  <si>
    <t>2384033</t>
  </si>
  <si>
    <t>126868,126884,31367</t>
  </si>
  <si>
    <t xml:space="preserve">129/131 </t>
  </si>
  <si>
    <t>7427571</t>
  </si>
  <si>
    <t>72894,72896</t>
  </si>
  <si>
    <t>8670637</t>
  </si>
  <si>
    <t>111174,60796</t>
  </si>
  <si>
    <t>0921438</t>
  </si>
  <si>
    <t>00189</t>
  </si>
  <si>
    <t>UL. ALEJA KALIN</t>
  </si>
  <si>
    <t>8701340</t>
  </si>
  <si>
    <t>105839</t>
  </si>
  <si>
    <t>02953</t>
  </si>
  <si>
    <t>UL. CHYLICZKOWSKA</t>
  </si>
  <si>
    <t>6980431</t>
  </si>
  <si>
    <t>25550,25575,26080</t>
  </si>
  <si>
    <t>917048</t>
  </si>
  <si>
    <t>30046</t>
  </si>
  <si>
    <t>20E</t>
  </si>
  <si>
    <t>5831438</t>
  </si>
  <si>
    <t>85167,85290</t>
  </si>
  <si>
    <t>7970781</t>
  </si>
  <si>
    <t>91835</t>
  </si>
  <si>
    <t>66B</t>
  </si>
  <si>
    <t>6059733</t>
  </si>
  <si>
    <t>105934</t>
  </si>
  <si>
    <t>5196166</t>
  </si>
  <si>
    <t>122566</t>
  </si>
  <si>
    <t>4788592</t>
  </si>
  <si>
    <t>120500</t>
  </si>
  <si>
    <t>20B</t>
  </si>
  <si>
    <t>909489</t>
  </si>
  <si>
    <t>76043,81024,81025</t>
  </si>
  <si>
    <t>22073</t>
  </si>
  <si>
    <t>UL. SZPITALNA</t>
  </si>
  <si>
    <t>909490</t>
  </si>
  <si>
    <t>81027,84154,84155,84163</t>
  </si>
  <si>
    <t>5898291</t>
  </si>
  <si>
    <t>3951</t>
  </si>
  <si>
    <t>22548</t>
  </si>
  <si>
    <t>UL. ŚWIĘTOJAŃSKA</t>
  </si>
  <si>
    <t>5515461</t>
  </si>
  <si>
    <t>127728,127741,127751</t>
  </si>
  <si>
    <t>26022</t>
  </si>
  <si>
    <t>UL. ZGODA</t>
  </si>
  <si>
    <t>8380040</t>
  </si>
  <si>
    <t>123596,129380,73167,91841</t>
  </si>
  <si>
    <t>26081</t>
  </si>
  <si>
    <t>UL. ZIELONA</t>
  </si>
  <si>
    <t>2254960</t>
  </si>
  <si>
    <t>109248</t>
  </si>
  <si>
    <t>PRUSZKÓW</t>
  </si>
  <si>
    <t>0921510</t>
  </si>
  <si>
    <t>03639</t>
  </si>
  <si>
    <t>UL. IGNACEGO DASZYŃSKIEGO</t>
  </si>
  <si>
    <t>2288539</t>
  </si>
  <si>
    <t>109344,109345,109346</t>
  </si>
  <si>
    <t>05793</t>
  </si>
  <si>
    <t>UL. JULIANA GOMULIŃSKIEGO</t>
  </si>
  <si>
    <t>5513479</t>
  </si>
  <si>
    <t>79699</t>
  </si>
  <si>
    <t>06574</t>
  </si>
  <si>
    <t>UL. HELENOWSKA</t>
  </si>
  <si>
    <t>4559259</t>
  </si>
  <si>
    <t>80059</t>
  </si>
  <si>
    <t>06769</t>
  </si>
  <si>
    <t>UL. HUBALA</t>
  </si>
  <si>
    <t>3732335</t>
  </si>
  <si>
    <t>78209</t>
  </si>
  <si>
    <t>07335</t>
  </si>
  <si>
    <t>UL. JASNA</t>
  </si>
  <si>
    <t>5835062</t>
  </si>
  <si>
    <t>49309</t>
  </si>
  <si>
    <t>3348575</t>
  </si>
  <si>
    <t>74332</t>
  </si>
  <si>
    <t>4243345</t>
  </si>
  <si>
    <t>56154</t>
  </si>
  <si>
    <t>09575</t>
  </si>
  <si>
    <t>PARK T. KOŚCIUSZKI</t>
  </si>
  <si>
    <t>6087418</t>
  </si>
  <si>
    <t>84354</t>
  </si>
  <si>
    <t>3413682</t>
  </si>
  <si>
    <t>79156</t>
  </si>
  <si>
    <t>939373</t>
  </si>
  <si>
    <t>84352</t>
  </si>
  <si>
    <t>14642</t>
  </si>
  <si>
    <t>UL. OBROŃCÓW POKOJU</t>
  </si>
  <si>
    <t>939377</t>
  </si>
  <si>
    <t>73493,74156</t>
  </si>
  <si>
    <t>17049</t>
  </si>
  <si>
    <t>UL. POLSKIEJ ORGANIZACJI WOJSKOWEJ</t>
  </si>
  <si>
    <t>2115318</t>
  </si>
  <si>
    <t>104649,74254</t>
  </si>
  <si>
    <t>3860441</t>
  </si>
  <si>
    <t>77944</t>
  </si>
  <si>
    <t>2172975</t>
  </si>
  <si>
    <t>120765</t>
  </si>
  <si>
    <t>24623</t>
  </si>
  <si>
    <t>AL. WOJSKA POLSKIEGO</t>
  </si>
  <si>
    <t>940679</t>
  </si>
  <si>
    <t>84353</t>
  </si>
  <si>
    <t>SULEJÓWEK</t>
  </si>
  <si>
    <t>0921668</t>
  </si>
  <si>
    <t>3732169</t>
  </si>
  <si>
    <t>123027,125352,126054</t>
  </si>
  <si>
    <t>09826</t>
  </si>
  <si>
    <t>UL. KRASICKIEGO</t>
  </si>
  <si>
    <t>0921792</t>
  </si>
  <si>
    <t>4053105</t>
  </si>
  <si>
    <t>127926</t>
  </si>
  <si>
    <t>10769</t>
  </si>
  <si>
    <t>UL. LEGIONÓW</t>
  </si>
  <si>
    <t>1008253</t>
  </si>
  <si>
    <t>103985,103986,106561,114250,43341</t>
  </si>
  <si>
    <t>8510850</t>
  </si>
  <si>
    <t>91929,91930,91931,91932</t>
  </si>
  <si>
    <t>7108700</t>
  </si>
  <si>
    <t>122362</t>
  </si>
  <si>
    <t>15198</t>
  </si>
  <si>
    <t>UL. ORWIDA</t>
  </si>
  <si>
    <t>2120009</t>
  </si>
  <si>
    <t>15223</t>
  </si>
  <si>
    <t>UL. PIŁSUDSKIEGO</t>
  </si>
  <si>
    <t>7618821</t>
  </si>
  <si>
    <t>92751,92753,92754</t>
  </si>
  <si>
    <t>38499</t>
  </si>
  <si>
    <t>AL. ALEJA ARMII KRAJOWEJ</t>
  </si>
  <si>
    <t>2226716</t>
  </si>
  <si>
    <t>71420</t>
  </si>
  <si>
    <t>ZĄBKI</t>
  </si>
  <si>
    <t>0921958</t>
  </si>
  <si>
    <t>988885</t>
  </si>
  <si>
    <t>105796,106830</t>
  </si>
  <si>
    <t>2241320</t>
  </si>
  <si>
    <t>118998,71970</t>
  </si>
  <si>
    <t>16264</t>
  </si>
  <si>
    <t>UL. JÓZEFA PIŁSUDSKIEGO</t>
  </si>
  <si>
    <t>2326515</t>
  </si>
  <si>
    <t>104069,104070</t>
  </si>
  <si>
    <t>ZIELONKA</t>
  </si>
  <si>
    <t>0921970</t>
  </si>
  <si>
    <t>06923</t>
  </si>
  <si>
    <t>UL. INŻYNIERSKA</t>
  </si>
  <si>
    <t>4243450</t>
  </si>
  <si>
    <t>27613</t>
  </si>
  <si>
    <t>17354</t>
  </si>
  <si>
    <t>UL. POWSTAŃCÓW</t>
  </si>
  <si>
    <t>2209569</t>
  </si>
  <si>
    <t>27612</t>
  </si>
  <si>
    <t>0922120</t>
  </si>
  <si>
    <t>3862043</t>
  </si>
  <si>
    <t>80307,84283,84284,84285</t>
  </si>
  <si>
    <t>8832380</t>
  </si>
  <si>
    <t>83742,83743,83744,83745</t>
  </si>
  <si>
    <t>18375</t>
  </si>
  <si>
    <t>UL. RADZYŃSKA</t>
  </si>
  <si>
    <t>7940492</t>
  </si>
  <si>
    <t>29137</t>
  </si>
  <si>
    <t>0930414</t>
  </si>
  <si>
    <t>7750400</t>
  </si>
  <si>
    <t>57848,63392</t>
  </si>
  <si>
    <t>9023523</t>
  </si>
  <si>
    <t>10278,10279</t>
  </si>
  <si>
    <t>8068511</t>
  </si>
  <si>
    <t>126498,25733</t>
  </si>
  <si>
    <t>09870</t>
  </si>
  <si>
    <t>UL. IGNACEGO KRASZEWSKIEGO</t>
  </si>
  <si>
    <t>7843622</t>
  </si>
  <si>
    <t>52716</t>
  </si>
  <si>
    <t>12153</t>
  </si>
  <si>
    <t>UL. MAŁGORZACKA</t>
  </si>
  <si>
    <t>4626853</t>
  </si>
  <si>
    <t>12811,12813,12814</t>
  </si>
  <si>
    <t>14914</t>
  </si>
  <si>
    <t>UL. STEFANA OKRZEI</t>
  </si>
  <si>
    <t>8639400</t>
  </si>
  <si>
    <t>16290,25732</t>
  </si>
  <si>
    <t>15199</t>
  </si>
  <si>
    <t>UL. ORYLSKA</t>
  </si>
  <si>
    <t>3608214</t>
  </si>
  <si>
    <t>12442,12443,12444,12537</t>
  </si>
  <si>
    <t>3481485</t>
  </si>
  <si>
    <t>29139</t>
  </si>
  <si>
    <t>UL. PŁOŃSKA</t>
  </si>
  <si>
    <t>3957852</t>
  </si>
  <si>
    <t>127441,24397</t>
  </si>
  <si>
    <t>3736882</t>
  </si>
  <si>
    <t>11168,11170</t>
  </si>
  <si>
    <t>17368</t>
  </si>
  <si>
    <t>UL. POWSTAŃCÓW WARSZAWSKICH</t>
  </si>
  <si>
    <t>5711068</t>
  </si>
  <si>
    <t>120247,63394,63397</t>
  </si>
  <si>
    <t>823112</t>
  </si>
  <si>
    <t>128682</t>
  </si>
  <si>
    <t>8769420</t>
  </si>
  <si>
    <t>20164,20184,20196,20230</t>
  </si>
  <si>
    <t>8034230</t>
  </si>
  <si>
    <t>114281,127423</t>
  </si>
  <si>
    <t>4819402</t>
  </si>
  <si>
    <t>25734</t>
  </si>
  <si>
    <t>21445</t>
  </si>
  <si>
    <t>UL. 17 STYCZNIA</t>
  </si>
  <si>
    <t>4055989</t>
  </si>
  <si>
    <t>14971</t>
  </si>
  <si>
    <t>7719143</t>
  </si>
  <si>
    <t>108719</t>
  </si>
  <si>
    <t>22173</t>
  </si>
  <si>
    <t>UL. KAROLA SZWANKE</t>
  </si>
  <si>
    <t>8004760</t>
  </si>
  <si>
    <t>25735</t>
  </si>
  <si>
    <t>24249</t>
  </si>
  <si>
    <t>UL. WIKLINOWA</t>
  </si>
  <si>
    <t>2108683</t>
  </si>
  <si>
    <t>25740,25741</t>
  </si>
  <si>
    <t>25084</t>
  </si>
  <si>
    <t>UL. STANISŁAWA WYSPIAŃSKIEGO</t>
  </si>
  <si>
    <t xml:space="preserve">11A </t>
  </si>
  <si>
    <t>7492406</t>
  </si>
  <si>
    <t>122948</t>
  </si>
  <si>
    <t>6537791</t>
  </si>
  <si>
    <t>12270</t>
  </si>
  <si>
    <t>MŁAWA</t>
  </si>
  <si>
    <t>0930696</t>
  </si>
  <si>
    <t>00032</t>
  </si>
  <si>
    <t>UL. MECHANIKÓW</t>
  </si>
  <si>
    <t>3864531</t>
  </si>
  <si>
    <t>18227</t>
  </si>
  <si>
    <t>4818788</t>
  </si>
  <si>
    <t>41954</t>
  </si>
  <si>
    <t>7622420</t>
  </si>
  <si>
    <t>18581,20070</t>
  </si>
  <si>
    <t>18154072</t>
  </si>
  <si>
    <t>106267</t>
  </si>
  <si>
    <t>45316</t>
  </si>
  <si>
    <t>OS. OSIEDLE KSIĄŻĄT MAZOWIECKICH</t>
  </si>
  <si>
    <t>10/34</t>
  </si>
  <si>
    <t>2544049</t>
  </si>
  <si>
    <t>26963,26965</t>
  </si>
  <si>
    <t>13276</t>
  </si>
  <si>
    <t>UL. ZUZANNY MORAWSKIEJ</t>
  </si>
  <si>
    <t>8767038</t>
  </si>
  <si>
    <t>23147,27076</t>
  </si>
  <si>
    <t>29B</t>
  </si>
  <si>
    <t>8450444</t>
  </si>
  <si>
    <t>18397</t>
  </si>
  <si>
    <t>15124</t>
  </si>
  <si>
    <t>UL. ORDONA</t>
  </si>
  <si>
    <t>18154052</t>
  </si>
  <si>
    <t>28044,28046,28047</t>
  </si>
  <si>
    <t>43602</t>
  </si>
  <si>
    <t>UL. ALEJA JÓZEFA PIŁSUDSKIEGO</t>
  </si>
  <si>
    <t>8929888</t>
  </si>
  <si>
    <t>17852</t>
  </si>
  <si>
    <t>16910</t>
  </si>
  <si>
    <t>UL. HENRYKA POGORZELSKIEGO</t>
  </si>
  <si>
    <t>7686064</t>
  </si>
  <si>
    <t>16061</t>
  </si>
  <si>
    <t>18652</t>
  </si>
  <si>
    <t>881114</t>
  </si>
  <si>
    <t>103574,103575</t>
  </si>
  <si>
    <t>5836118</t>
  </si>
  <si>
    <t>90731</t>
  </si>
  <si>
    <t>4373980</t>
  </si>
  <si>
    <t>31360,31362,31366,31615</t>
  </si>
  <si>
    <t>882162</t>
  </si>
  <si>
    <t>16607</t>
  </si>
  <si>
    <t>881541</t>
  </si>
  <si>
    <t>28101,31368</t>
  </si>
  <si>
    <t>881746</t>
  </si>
  <si>
    <t>111179,17858,18090</t>
  </si>
  <si>
    <t>7464678</t>
  </si>
  <si>
    <t>75731</t>
  </si>
  <si>
    <t>5264469</t>
  </si>
  <si>
    <t>15476</t>
  </si>
  <si>
    <t>4498596</t>
  </si>
  <si>
    <t>20042</t>
  </si>
  <si>
    <t>2007684</t>
  </si>
  <si>
    <t>15255</t>
  </si>
  <si>
    <t>26507</t>
  </si>
  <si>
    <t>UL. ŻOŁNIERZY 80 PUŁKU PIECHOTY</t>
  </si>
  <si>
    <t>0930740</t>
  </si>
  <si>
    <t>18154170</t>
  </si>
  <si>
    <t>128343</t>
  </si>
  <si>
    <t>0930800</t>
  </si>
  <si>
    <t>921286</t>
  </si>
  <si>
    <t>25250,25253,25254</t>
  </si>
  <si>
    <t>24037</t>
  </si>
  <si>
    <t>2094042</t>
  </si>
  <si>
    <t>123687,28025</t>
  </si>
  <si>
    <t>3481228</t>
  </si>
  <si>
    <t>25255,25257,26521</t>
  </si>
  <si>
    <t>5328379</t>
  </si>
  <si>
    <t>54421</t>
  </si>
  <si>
    <t>34837</t>
  </si>
  <si>
    <t>UL. KS. ROMUALDA JAWORSKIEGO</t>
  </si>
  <si>
    <t>7045224</t>
  </si>
  <si>
    <t>14125</t>
  </si>
  <si>
    <t>0930816</t>
  </si>
  <si>
    <t>8063215</t>
  </si>
  <si>
    <t>22972,23095</t>
  </si>
  <si>
    <t>2071100</t>
  </si>
  <si>
    <t>8931</t>
  </si>
  <si>
    <t>4814921</t>
  </si>
  <si>
    <t>115254,26775,26777</t>
  </si>
  <si>
    <t>34810</t>
  </si>
  <si>
    <t>UL. NEW BRITAIN</t>
  </si>
  <si>
    <t>1924862</t>
  </si>
  <si>
    <t>48044,48045,48086</t>
  </si>
  <si>
    <t>0966079</t>
  </si>
  <si>
    <t>00441</t>
  </si>
  <si>
    <t>UL. I ARMII WOJSKA POLSKIEGO</t>
  </si>
  <si>
    <t>1012141</t>
  </si>
  <si>
    <t>122862,122864,52733,53992,58592</t>
  </si>
  <si>
    <t>00878</t>
  </si>
  <si>
    <t>UL. BATALIONU CZWARTAKÓW</t>
  </si>
  <si>
    <t>3736241</t>
  </si>
  <si>
    <t>27789</t>
  </si>
  <si>
    <t>01068</t>
  </si>
  <si>
    <t>UL. KS. FRANCISZKA BLACHNICKIEGO</t>
  </si>
  <si>
    <t>6221630</t>
  </si>
  <si>
    <t>39036,39044</t>
  </si>
  <si>
    <t>2462497</t>
  </si>
  <si>
    <t>44013</t>
  </si>
  <si>
    <t>05814</t>
  </si>
  <si>
    <t>UL. GEN. AUGUSTA EMILA FIELDORFA "NILA"</t>
  </si>
  <si>
    <t>4564118</t>
  </si>
  <si>
    <t>83945</t>
  </si>
  <si>
    <t>05898</t>
  </si>
  <si>
    <t>UL. GOWOROWSKA</t>
  </si>
  <si>
    <t>7431952</t>
  </si>
  <si>
    <t>26842</t>
  </si>
  <si>
    <t>06485</t>
  </si>
  <si>
    <t>UL. GEN. JÓZEFA HALLERA</t>
  </si>
  <si>
    <t>5073369</t>
  </si>
  <si>
    <t>32117</t>
  </si>
  <si>
    <t>07240</t>
  </si>
  <si>
    <t>UL. STEFANA JARACZA</t>
  </si>
  <si>
    <t>6538175</t>
  </si>
  <si>
    <t>106238,88225</t>
  </si>
  <si>
    <t>09512</t>
  </si>
  <si>
    <t>UL. KOSZAROWA</t>
  </si>
  <si>
    <t>2142442</t>
  </si>
  <si>
    <t>62601,91124</t>
  </si>
  <si>
    <t>10765</t>
  </si>
  <si>
    <t>UL. LEGIONOWA</t>
  </si>
  <si>
    <t>3673054</t>
  </si>
  <si>
    <t>41855,42140</t>
  </si>
  <si>
    <t>5583623</t>
  </si>
  <si>
    <t>44015</t>
  </si>
  <si>
    <t>15653</t>
  </si>
  <si>
    <t>UL. PAPIERNICZA</t>
  </si>
  <si>
    <t>3800154</t>
  </si>
  <si>
    <t>119130,41103,48457</t>
  </si>
  <si>
    <t>2551164</t>
  </si>
  <si>
    <t>89650</t>
  </si>
  <si>
    <t>6921369</t>
  </si>
  <si>
    <t>48046</t>
  </si>
  <si>
    <t>17474</t>
  </si>
  <si>
    <t>UL. GEN. IGNACEGO PRĄDZYŃSKIEGO</t>
  </si>
  <si>
    <t>8578043</t>
  </si>
  <si>
    <t>27351</t>
  </si>
  <si>
    <t>8320909</t>
  </si>
  <si>
    <t>89651,89652</t>
  </si>
  <si>
    <t>22179</t>
  </si>
  <si>
    <t>UL. SZWEDZKA</t>
  </si>
  <si>
    <t>3607876</t>
  </si>
  <si>
    <t>17553</t>
  </si>
  <si>
    <t>2062167</t>
  </si>
  <si>
    <t>48024,59930</t>
  </si>
  <si>
    <t>7303748</t>
  </si>
  <si>
    <t>103776,103777</t>
  </si>
  <si>
    <t>1952842</t>
  </si>
  <si>
    <t>40040,40591,48455,48456</t>
  </si>
  <si>
    <t>MAKÓW MAZOWIECKI</t>
  </si>
  <si>
    <t>0966300</t>
  </si>
  <si>
    <t>04406</t>
  </si>
  <si>
    <t>UL. DUŃSKIEGO CZERWONEGO KRZYŻA</t>
  </si>
  <si>
    <t>864866</t>
  </si>
  <si>
    <t>25764,25998,26010</t>
  </si>
  <si>
    <t>4247066</t>
  </si>
  <si>
    <t>103753,90565</t>
  </si>
  <si>
    <t>08435</t>
  </si>
  <si>
    <t>UL. JANA KILIŃSKIEGO</t>
  </si>
  <si>
    <t>0966470</t>
  </si>
  <si>
    <t>2362878</t>
  </si>
  <si>
    <t>57231,58766,61880</t>
  </si>
  <si>
    <t>8571563</t>
  </si>
  <si>
    <t>72783,83262,83264</t>
  </si>
  <si>
    <t>8446763</t>
  </si>
  <si>
    <t>28760,29432</t>
  </si>
  <si>
    <t>05452</t>
  </si>
  <si>
    <t>UL. GEODETÓW</t>
  </si>
  <si>
    <t>8446568</t>
  </si>
  <si>
    <t>119632,120723,71484</t>
  </si>
  <si>
    <t>2299180</t>
  </si>
  <si>
    <t>42115</t>
  </si>
  <si>
    <t>8255784</t>
  </si>
  <si>
    <t>5895690</t>
  </si>
  <si>
    <t>21796</t>
  </si>
  <si>
    <t>12489</t>
  </si>
  <si>
    <t>UL. JANA MATEJKI</t>
  </si>
  <si>
    <t>3860772</t>
  </si>
  <si>
    <t>88456,91726,91728</t>
  </si>
  <si>
    <t>7170674</t>
  </si>
  <si>
    <t>103394,103395,103396,103397</t>
  </si>
  <si>
    <t>25454</t>
  </si>
  <si>
    <t>UL. ZAKOLEJOWA</t>
  </si>
  <si>
    <t>7045395</t>
  </si>
  <si>
    <t>25842</t>
  </si>
  <si>
    <t>37884</t>
  </si>
  <si>
    <t>UL. GENERAŁA JÓZEFA SOWIŃSKIEGO</t>
  </si>
  <si>
    <t>0968687</t>
  </si>
  <si>
    <t>02849</t>
  </si>
  <si>
    <t>UL. FRYDERYKA CHOPINA</t>
  </si>
  <si>
    <t>9023481</t>
  </si>
  <si>
    <t>22771</t>
  </si>
  <si>
    <t>03496</t>
  </si>
  <si>
    <t>UL. CZWARTAKÓW</t>
  </si>
  <si>
    <t>UL. GÓRNA</t>
  </si>
  <si>
    <t>7113055</t>
  </si>
  <si>
    <t>80689,80690</t>
  </si>
  <si>
    <t>06058</t>
  </si>
  <si>
    <t>UL. HARCERZA ANTOLKA GRADOWSKIEGO</t>
  </si>
  <si>
    <t>8833400</t>
  </si>
  <si>
    <t>75341,75342</t>
  </si>
  <si>
    <t>06406</t>
  </si>
  <si>
    <t>UL. NARODOWYCH SIŁ ZBROJNYCH</t>
  </si>
  <si>
    <t>7877063</t>
  </si>
  <si>
    <t>53368</t>
  </si>
  <si>
    <t>8641483</t>
  </si>
  <si>
    <t>55352,55353,55355</t>
  </si>
  <si>
    <t>08433</t>
  </si>
  <si>
    <t>AL. JANA KILIŃSKIEGO</t>
  </si>
  <si>
    <t>3800048</t>
  </si>
  <si>
    <t>125325</t>
  </si>
  <si>
    <t>5902689</t>
  </si>
  <si>
    <t>92473,92474</t>
  </si>
  <si>
    <t>08704</t>
  </si>
  <si>
    <t>AL. FLORIANA KOBYLIŃSKIEGO</t>
  </si>
  <si>
    <t>6922170</t>
  </si>
  <si>
    <t>34821</t>
  </si>
  <si>
    <t>09329</t>
  </si>
  <si>
    <t>UL. JANUSZA KORCZAKA</t>
  </si>
  <si>
    <t>1016544</t>
  </si>
  <si>
    <t>46869</t>
  </si>
  <si>
    <t>8259607</t>
  </si>
  <si>
    <t>40778</t>
  </si>
  <si>
    <t>4818348</t>
  </si>
  <si>
    <t>16760</t>
  </si>
  <si>
    <t>1015444</t>
  </si>
  <si>
    <t>80691,80692</t>
  </si>
  <si>
    <t>10682</t>
  </si>
  <si>
    <t>UL. KS. IGNACEGO LASOCKIEGO</t>
  </si>
  <si>
    <t>2072016</t>
  </si>
  <si>
    <t>43606,43609</t>
  </si>
  <si>
    <t>11749</t>
  </si>
  <si>
    <t>UL. IGNACEGO ŁUKASIEWICZA</t>
  </si>
  <si>
    <t>2255752</t>
  </si>
  <si>
    <t>119585,53114,53116</t>
  </si>
  <si>
    <t>7367995</t>
  </si>
  <si>
    <t>24020</t>
  </si>
  <si>
    <t>12130</t>
  </si>
  <si>
    <t>UL. STANISŁAWA MAŁACHOWSKIEGO</t>
  </si>
  <si>
    <t>3865142</t>
  </si>
  <si>
    <t>34838</t>
  </si>
  <si>
    <t>4564062</t>
  </si>
  <si>
    <t>40777</t>
  </si>
  <si>
    <t>7686053</t>
  </si>
  <si>
    <t>79718,79719</t>
  </si>
  <si>
    <t>15540</t>
  </si>
  <si>
    <t>UL. ZYGMUNTA PADLEWSKIEGO</t>
  </si>
  <si>
    <t>18154202</t>
  </si>
  <si>
    <t>80693,80694</t>
  </si>
  <si>
    <t>6922157</t>
  </si>
  <si>
    <t>15794</t>
  </si>
  <si>
    <t>26647</t>
  </si>
  <si>
    <t>UL. ŻYZNA</t>
  </si>
  <si>
    <t>2227459</t>
  </si>
  <si>
    <t>38779</t>
  </si>
  <si>
    <t>27051</t>
  </si>
  <si>
    <t>UL. SZYMONA KOSSOBUDZKIEGO</t>
  </si>
  <si>
    <t>0969310</t>
  </si>
  <si>
    <t>7430790</t>
  </si>
  <si>
    <t>25562,26113,26180</t>
  </si>
  <si>
    <t>8833571</t>
  </si>
  <si>
    <t>62565,73951,88485,88509</t>
  </si>
  <si>
    <t>RADOM</t>
  </si>
  <si>
    <t>0972750</t>
  </si>
  <si>
    <t>00436</t>
  </si>
  <si>
    <t>UL. ŚWIĘTEGO BRATA ALBERTA</t>
  </si>
  <si>
    <t>1 - BUDYNEK A</t>
  </si>
  <si>
    <t>1 - BUDYNEK B</t>
  </si>
  <si>
    <t>7239866</t>
  </si>
  <si>
    <t>40938</t>
  </si>
  <si>
    <t>00868</t>
  </si>
  <si>
    <t>UL. BATALIONÓW CHŁOPSKICH</t>
  </si>
  <si>
    <t>5136236</t>
  </si>
  <si>
    <t>72301</t>
  </si>
  <si>
    <t>01132</t>
  </si>
  <si>
    <t>UL. BIAŁA</t>
  </si>
  <si>
    <t>2040988</t>
  </si>
  <si>
    <t>72300</t>
  </si>
  <si>
    <t>02587</t>
  </si>
  <si>
    <t>UL. CEGLANA</t>
  </si>
  <si>
    <t>5264465</t>
  </si>
  <si>
    <t>16916,85790</t>
  </si>
  <si>
    <t>03296</t>
  </si>
  <si>
    <t>UL. CZARNOLESKA</t>
  </si>
  <si>
    <t>6667050</t>
  </si>
  <si>
    <t>103639,103641</t>
  </si>
  <si>
    <t>03407</t>
  </si>
  <si>
    <t>UL. 25 CZERWCA</t>
  </si>
  <si>
    <t>2271749</t>
  </si>
  <si>
    <t>86860,86861,86862,86863</t>
  </si>
  <si>
    <t>7112393</t>
  </si>
  <si>
    <t>85791</t>
  </si>
  <si>
    <t>2119004</t>
  </si>
  <si>
    <t>85797</t>
  </si>
  <si>
    <t>03846</t>
  </si>
  <si>
    <t>UL. DŁUGOJOWSKA</t>
  </si>
  <si>
    <t>3482019</t>
  </si>
  <si>
    <t>88027</t>
  </si>
  <si>
    <t>04805</t>
  </si>
  <si>
    <t>UL. ENERGETYKÓW</t>
  </si>
  <si>
    <t>7557905</t>
  </si>
  <si>
    <t>52477</t>
  </si>
  <si>
    <t>05239</t>
  </si>
  <si>
    <t>UL. JURIJA GAGARINA</t>
  </si>
  <si>
    <t>2123007</t>
  </si>
  <si>
    <t>61436</t>
  </si>
  <si>
    <t>7112323</t>
  </si>
  <si>
    <t>86864,86865</t>
  </si>
  <si>
    <t>06308</t>
  </si>
  <si>
    <t>AL. JÓZEFA GRZECZNAROWSKIEGO</t>
  </si>
  <si>
    <t>7749673</t>
  </si>
  <si>
    <t>68121,80741</t>
  </si>
  <si>
    <t>6792248</t>
  </si>
  <si>
    <t>87115,87153</t>
  </si>
  <si>
    <t>7301466</t>
  </si>
  <si>
    <t>40528,42113</t>
  </si>
  <si>
    <t>2146405</t>
  </si>
  <si>
    <t>64669</t>
  </si>
  <si>
    <t>1013729</t>
  </si>
  <si>
    <t>73093</t>
  </si>
  <si>
    <t>07297</t>
  </si>
  <si>
    <t>UL. PROSPERA JARZYŃSKIEGO</t>
  </si>
  <si>
    <t>2068444</t>
  </si>
  <si>
    <t>49375</t>
  </si>
  <si>
    <t>08379</t>
  </si>
  <si>
    <t>UL. KIELECKA</t>
  </si>
  <si>
    <t>2359972</t>
  </si>
  <si>
    <t>85779,85780</t>
  </si>
  <si>
    <t>5392791</t>
  </si>
  <si>
    <t>73489</t>
  </si>
  <si>
    <t>08812</t>
  </si>
  <si>
    <t>UL. OSKARA KOLBERGA</t>
  </si>
  <si>
    <t>8004803</t>
  </si>
  <si>
    <t>113830,124511,124514,126099</t>
  </si>
  <si>
    <t>2396829</t>
  </si>
  <si>
    <t>55892</t>
  </si>
  <si>
    <t>2270710</t>
  </si>
  <si>
    <t>85795</t>
  </si>
  <si>
    <t>10013</t>
  </si>
  <si>
    <t>UL. KRUCZA</t>
  </si>
  <si>
    <t>1998904</t>
  </si>
  <si>
    <t>123083</t>
  </si>
  <si>
    <t>10055</t>
  </si>
  <si>
    <t>UL. KRYCHNOWICKA</t>
  </si>
  <si>
    <t>2429432</t>
  </si>
  <si>
    <t>61651</t>
  </si>
  <si>
    <t>10344</t>
  </si>
  <si>
    <t>UL. KUJAWSKA</t>
  </si>
  <si>
    <t>4246984</t>
  </si>
  <si>
    <t>41858</t>
  </si>
  <si>
    <t>10493</t>
  </si>
  <si>
    <t>UL. JANUSZA KUSOCIŃSKIEGO</t>
  </si>
  <si>
    <t>2248297</t>
  </si>
  <si>
    <t>113872</t>
  </si>
  <si>
    <t>26/30</t>
  </si>
  <si>
    <t>18154302</t>
  </si>
  <si>
    <t>130137</t>
  </si>
  <si>
    <t>2167883</t>
  </si>
  <si>
    <t>64537,64573,64761</t>
  </si>
  <si>
    <t>11153</t>
  </si>
  <si>
    <t>UL. LIPSKA</t>
  </si>
  <si>
    <t>5455709</t>
  </si>
  <si>
    <t>41860</t>
  </si>
  <si>
    <t>1026782</t>
  </si>
  <si>
    <t>58471</t>
  </si>
  <si>
    <t>12048</t>
  </si>
  <si>
    <t>UL. MALENICKA</t>
  </si>
  <si>
    <t>4247027</t>
  </si>
  <si>
    <t>41848</t>
  </si>
  <si>
    <t>12327</t>
  </si>
  <si>
    <t>UL. MARIACKA</t>
  </si>
  <si>
    <t>3353578</t>
  </si>
  <si>
    <t>73702</t>
  </si>
  <si>
    <t>8770158</t>
  </si>
  <si>
    <t>40657</t>
  </si>
  <si>
    <t>7622466</t>
  </si>
  <si>
    <t>88028</t>
  </si>
  <si>
    <t>14786</t>
  </si>
  <si>
    <t>UL. OFIAR FIRLEJA</t>
  </si>
  <si>
    <t>3610017</t>
  </si>
  <si>
    <t>83397,83398</t>
  </si>
  <si>
    <t>6093437</t>
  </si>
  <si>
    <t>85794</t>
  </si>
  <si>
    <t>18154376</t>
  </si>
  <si>
    <t>52808</t>
  </si>
  <si>
    <t>16376</t>
  </si>
  <si>
    <t>UL. MJR. JANA PIWNIKA-PONUREGO</t>
  </si>
  <si>
    <t>4055962</t>
  </si>
  <si>
    <t>41846,63252</t>
  </si>
  <si>
    <t>6476192</t>
  </si>
  <si>
    <t>42176,85796</t>
  </si>
  <si>
    <t>18449</t>
  </si>
  <si>
    <t>UL. ADAMA RAPACKIEGO</t>
  </si>
  <si>
    <t>4754991</t>
  </si>
  <si>
    <t>85793</t>
  </si>
  <si>
    <t>19400</t>
  </si>
  <si>
    <t>UL. SADKOWSKA</t>
  </si>
  <si>
    <t>5135401</t>
  </si>
  <si>
    <t>87066,87070</t>
  </si>
  <si>
    <t>3925369</t>
  </si>
  <si>
    <t>42237</t>
  </si>
  <si>
    <t>19491</t>
  </si>
  <si>
    <t>UL. SANDOMIERSKA</t>
  </si>
  <si>
    <t>8132608</t>
  </si>
  <si>
    <t>52817,52826</t>
  </si>
  <si>
    <t>4119414</t>
  </si>
  <si>
    <t>109196,113863,122877,24984,24990,43516</t>
  </si>
  <si>
    <t>1025736</t>
  </si>
  <si>
    <t>48920</t>
  </si>
  <si>
    <t>1025752</t>
  </si>
  <si>
    <t>122871,8099</t>
  </si>
  <si>
    <t>18154279</t>
  </si>
  <si>
    <t>40997,41854</t>
  </si>
  <si>
    <t>7431857</t>
  </si>
  <si>
    <t>41137</t>
  </si>
  <si>
    <t>20625</t>
  </si>
  <si>
    <t>UL. GEN. JÓZEFA SOWIŃSKIEGO</t>
  </si>
  <si>
    <t>4021831</t>
  </si>
  <si>
    <t>70267</t>
  </si>
  <si>
    <t>20945</t>
  </si>
  <si>
    <t>UL. STAROKRAKOWSKA</t>
  </si>
  <si>
    <t>3544603</t>
  </si>
  <si>
    <t>107401,109524</t>
  </si>
  <si>
    <t>20952</t>
  </si>
  <si>
    <t>UL. STAROMIEJSKA</t>
  </si>
  <si>
    <t>8960778</t>
  </si>
  <si>
    <t>88660,88661,88662</t>
  </si>
  <si>
    <t>21308</t>
  </si>
  <si>
    <t>UL. ANDRZEJA STRUGA</t>
  </si>
  <si>
    <t>6028426</t>
  </si>
  <si>
    <t>81208,81427,81700</t>
  </si>
  <si>
    <t>22383</t>
  </si>
  <si>
    <t>UL. JANA I JĘDRZEJA ŚNIADECKICH</t>
  </si>
  <si>
    <t>5710297</t>
  </si>
  <si>
    <t>113829,63470,66363</t>
  </si>
  <si>
    <t>6027040</t>
  </si>
  <si>
    <t>41851</t>
  </si>
  <si>
    <t>52A</t>
  </si>
  <si>
    <t>7368063</t>
  </si>
  <si>
    <t>58101</t>
  </si>
  <si>
    <t>23006</t>
  </si>
  <si>
    <t>UL. TROJAŃSKA</t>
  </si>
  <si>
    <t>5581491</t>
  </si>
  <si>
    <t>42212</t>
  </si>
  <si>
    <t>23223</t>
  </si>
  <si>
    <t>UL. ALEKSANDRA TYBLA</t>
  </si>
  <si>
    <t>7/11</t>
  </si>
  <si>
    <t>2148378</t>
  </si>
  <si>
    <t>103578,103614</t>
  </si>
  <si>
    <t>23375</t>
  </si>
  <si>
    <t>UL. UNIWERSYTECKA</t>
  </si>
  <si>
    <t>6539675</t>
  </si>
  <si>
    <t>85792</t>
  </si>
  <si>
    <t>1020053</t>
  </si>
  <si>
    <t>56256,64287</t>
  </si>
  <si>
    <t>8896551</t>
  </si>
  <si>
    <t>88732,88733,88734</t>
  </si>
  <si>
    <t>23873</t>
  </si>
  <si>
    <t>UL. STANISŁAWA WERNERA</t>
  </si>
  <si>
    <t>4373140</t>
  </si>
  <si>
    <t>88233,88234,88526,88528</t>
  </si>
  <si>
    <t>2140550</t>
  </si>
  <si>
    <t>120361</t>
  </si>
  <si>
    <t>24157</t>
  </si>
  <si>
    <t>UL. WIERZBICKA</t>
  </si>
  <si>
    <t>3957621</t>
  </si>
  <si>
    <t>65015,65272</t>
  </si>
  <si>
    <t>2198869</t>
  </si>
  <si>
    <t>49900</t>
  </si>
  <si>
    <t>89/93</t>
  </si>
  <si>
    <t>4754944</t>
  </si>
  <si>
    <t>38643,38654</t>
  </si>
  <si>
    <t>24755</t>
  </si>
  <si>
    <t>UL. WOŚNICKA</t>
  </si>
  <si>
    <t>1019812</t>
  </si>
  <si>
    <t>58466</t>
  </si>
  <si>
    <t>1019813</t>
  </si>
  <si>
    <t>128613,4484,4488</t>
  </si>
  <si>
    <t>125C</t>
  </si>
  <si>
    <t>3288816</t>
  </si>
  <si>
    <t>38664</t>
  </si>
  <si>
    <t>6539413</t>
  </si>
  <si>
    <t>118812,70411</t>
  </si>
  <si>
    <t>25107</t>
  </si>
  <si>
    <t>UL. KARD. STEFANA WYSZYŃSKIEGO</t>
  </si>
  <si>
    <t>4627781</t>
  </si>
  <si>
    <t>41035</t>
  </si>
  <si>
    <t>25122</t>
  </si>
  <si>
    <t>UL. WYŚCIGOWA</t>
  </si>
  <si>
    <t>6476225</t>
  </si>
  <si>
    <t>41856</t>
  </si>
  <si>
    <t>5775511</t>
  </si>
  <si>
    <t>41849</t>
  </si>
  <si>
    <t>34093</t>
  </si>
  <si>
    <t>UL. WŁADYSŁAWA BELINY-PRAŻMOWSKIEGO</t>
  </si>
  <si>
    <t>2274375</t>
  </si>
  <si>
    <t>113801,118476,119322,119330</t>
  </si>
  <si>
    <t>37289</t>
  </si>
  <si>
    <t>UL. BIZNESOWA</t>
  </si>
  <si>
    <t>5449046</t>
  </si>
  <si>
    <t>55926</t>
  </si>
  <si>
    <t>0973352</t>
  </si>
  <si>
    <t>3347576</t>
  </si>
  <si>
    <t>68535</t>
  </si>
  <si>
    <t>59A</t>
  </si>
  <si>
    <t>7298685</t>
  </si>
  <si>
    <t>106385,115509,115510,115511,15339</t>
  </si>
  <si>
    <t>8892785</t>
  </si>
  <si>
    <t>122533,122562,61552</t>
  </si>
  <si>
    <t>5832044</t>
  </si>
  <si>
    <t>87457,87458,87459</t>
  </si>
  <si>
    <t>20010</t>
  </si>
  <si>
    <t>UL. KS. PIOTRA SKARGI</t>
  </si>
  <si>
    <t>0973777</t>
  </si>
  <si>
    <t>6476845</t>
  </si>
  <si>
    <t>30798</t>
  </si>
  <si>
    <t>09796</t>
  </si>
  <si>
    <t>UL. KRAKOWSKA</t>
  </si>
  <si>
    <t>7556184</t>
  </si>
  <si>
    <t>92633,9629,9630</t>
  </si>
  <si>
    <t>17742</t>
  </si>
  <si>
    <t>UL. PRZEMYSŁOWA</t>
  </si>
  <si>
    <t>8765847</t>
  </si>
  <si>
    <t>86070,86071,86072</t>
  </si>
  <si>
    <t>0973978</t>
  </si>
  <si>
    <t>14685</t>
  </si>
  <si>
    <t>UL. OBWODOWA</t>
  </si>
  <si>
    <t>7171555</t>
  </si>
  <si>
    <t>82655</t>
  </si>
  <si>
    <t>0974096</t>
  </si>
  <si>
    <t>6667148</t>
  </si>
  <si>
    <t>114207,9491</t>
  </si>
  <si>
    <t>0975173</t>
  </si>
  <si>
    <t>UL. BRZESKA</t>
  </si>
  <si>
    <t>13004</t>
  </si>
  <si>
    <t>UL. JÓZEFA MIRECKIEGO</t>
  </si>
  <si>
    <t>17577</t>
  </si>
  <si>
    <t>6601157</t>
  </si>
  <si>
    <t>128678</t>
  </si>
  <si>
    <t>4882293</t>
  </si>
  <si>
    <t>68720,68722</t>
  </si>
  <si>
    <t>3928069</t>
  </si>
  <si>
    <t>76288,76289</t>
  </si>
  <si>
    <t>7558606</t>
  </si>
  <si>
    <t>68717</t>
  </si>
  <si>
    <t>49860</t>
  </si>
  <si>
    <t>UL. BISKUPA IGNACEGO ŚWIRSKIEGO</t>
  </si>
  <si>
    <t>9020844</t>
  </si>
  <si>
    <t>124373</t>
  </si>
  <si>
    <t>0975285</t>
  </si>
  <si>
    <t>8891679</t>
  </si>
  <si>
    <t>49523,74443,85150,87121,87145</t>
  </si>
  <si>
    <t>4813993</t>
  </si>
  <si>
    <t>74367,74427,74509</t>
  </si>
  <si>
    <t>00192</t>
  </si>
  <si>
    <t>UL. ALEJA LEGIONÓW</t>
  </si>
  <si>
    <t>6663824</t>
  </si>
  <si>
    <t>16340</t>
  </si>
  <si>
    <t>0975687</t>
  </si>
  <si>
    <t>7554864</t>
  </si>
  <si>
    <t>16008</t>
  </si>
  <si>
    <t>02335</t>
  </si>
  <si>
    <t>UL. BUDOWLANA</t>
  </si>
  <si>
    <t>872515</t>
  </si>
  <si>
    <t>53614,53615,53616,73660,73661,73662,73663</t>
  </si>
  <si>
    <t>7682314</t>
  </si>
  <si>
    <t>15188</t>
  </si>
  <si>
    <t>03701</t>
  </si>
  <si>
    <t>UL. DĄBRÓWKI</t>
  </si>
  <si>
    <t>6217136</t>
  </si>
  <si>
    <t>53608,53609,53610,53611</t>
  </si>
  <si>
    <t>08245</t>
  </si>
  <si>
    <t>UL. ZYGMUNTA KAZIKOWSKIEGO</t>
  </si>
  <si>
    <t>6533368</t>
  </si>
  <si>
    <t>19281,39756</t>
  </si>
  <si>
    <t>3666964</t>
  </si>
  <si>
    <t>17001,39758,64656</t>
  </si>
  <si>
    <t>9019759</t>
  </si>
  <si>
    <t>15466</t>
  </si>
  <si>
    <t>12189</t>
  </si>
  <si>
    <t>UL. MAŁOPOLSKA</t>
  </si>
  <si>
    <t>2120892</t>
  </si>
  <si>
    <t>53617,53618</t>
  </si>
  <si>
    <t>5388471</t>
  </si>
  <si>
    <t>15341,16175</t>
  </si>
  <si>
    <t>6472326</t>
  </si>
  <si>
    <t>15765</t>
  </si>
  <si>
    <t>7936141</t>
  </si>
  <si>
    <t>53604,53606,53607</t>
  </si>
  <si>
    <t>5707433</t>
  </si>
  <si>
    <t>107667,53612,53613,7681</t>
  </si>
  <si>
    <t>34500</t>
  </si>
  <si>
    <t>UL. 1 PLM WARSZAWA</t>
  </si>
  <si>
    <t>5775659</t>
  </si>
  <si>
    <t>47677,63413</t>
  </si>
  <si>
    <t>0975760</t>
  </si>
  <si>
    <t>48406</t>
  </si>
  <si>
    <t>UL. KSIĘDZA BOSCO</t>
  </si>
  <si>
    <t>7049223</t>
  </si>
  <si>
    <t>89832,89835,89839,89844</t>
  </si>
  <si>
    <t>7431877</t>
  </si>
  <si>
    <t>80679</t>
  </si>
  <si>
    <t>6349065</t>
  </si>
  <si>
    <t>63411</t>
  </si>
  <si>
    <t>18612</t>
  </si>
  <si>
    <t>UL. REPKOWSKA</t>
  </si>
  <si>
    <t>2460950</t>
  </si>
  <si>
    <t>47210</t>
  </si>
  <si>
    <t>7685952</t>
  </si>
  <si>
    <t>63410</t>
  </si>
  <si>
    <t>20066</t>
  </si>
  <si>
    <t>UL. SKŁODOWSKIEJ-CURIE</t>
  </si>
  <si>
    <t>967506</t>
  </si>
  <si>
    <t>90083,90084,90139,90445</t>
  </si>
  <si>
    <t>7558661</t>
  </si>
  <si>
    <t>63415</t>
  </si>
  <si>
    <t>6348992</t>
  </si>
  <si>
    <t>85045,85046</t>
  </si>
  <si>
    <t>23992</t>
  </si>
  <si>
    <t>UL. OLEKSIAKA WICHURY</t>
  </si>
  <si>
    <t>2409436</t>
  </si>
  <si>
    <t>80680</t>
  </si>
  <si>
    <t>31248</t>
  </si>
  <si>
    <t>UL. KUPIENTYŃSKA</t>
  </si>
  <si>
    <t>5133215</t>
  </si>
  <si>
    <t>109390,109392,109399</t>
  </si>
  <si>
    <t>WĘGRÓW</t>
  </si>
  <si>
    <t>0975871</t>
  </si>
  <si>
    <t>UL. BOHATERÓW WARSZAWY</t>
  </si>
  <si>
    <t>2002477</t>
  </si>
  <si>
    <t>49072</t>
  </si>
  <si>
    <t>21754</t>
  </si>
  <si>
    <t>UL. KAROLA SZAMOTY</t>
  </si>
  <si>
    <t>7558629</t>
  </si>
  <si>
    <t>13397,13477</t>
  </si>
  <si>
    <t>0977120</t>
  </si>
  <si>
    <t>2256878</t>
  </si>
  <si>
    <t>19756,19757</t>
  </si>
  <si>
    <t>19874</t>
  </si>
  <si>
    <t>UL. 15 SIERPNIA</t>
  </si>
  <si>
    <t>4309628</t>
  </si>
  <si>
    <t>74224</t>
  </si>
  <si>
    <t>9024076</t>
  </si>
  <si>
    <t>115013,82680</t>
  </si>
  <si>
    <t>20793</t>
  </si>
  <si>
    <t>UL. STADIONOWA</t>
  </si>
  <si>
    <t>6028014</t>
  </si>
  <si>
    <t>5908</t>
  </si>
  <si>
    <t>8386950</t>
  </si>
  <si>
    <t>24553,24555,89376</t>
  </si>
  <si>
    <t>18154338</t>
  </si>
  <si>
    <t>79874</t>
  </si>
  <si>
    <t>45673</t>
  </si>
  <si>
    <t>AL. ALEJA 600-LECIA</t>
  </si>
  <si>
    <t>2505832</t>
  </si>
  <si>
    <t>42130,42560,42561</t>
  </si>
  <si>
    <t>ŻYRARDÓW</t>
  </si>
  <si>
    <t>0977210</t>
  </si>
  <si>
    <t>2336924</t>
  </si>
  <si>
    <t>88373,88374</t>
  </si>
  <si>
    <t>3348464</t>
  </si>
  <si>
    <t>112237,89091,89092,89093</t>
  </si>
  <si>
    <t>10775</t>
  </si>
  <si>
    <t>UL. LEGIONÓW POLSKICH</t>
  </si>
  <si>
    <t>54/56</t>
  </si>
  <si>
    <t>6345337</t>
  </si>
  <si>
    <t>34206,34207</t>
  </si>
  <si>
    <t>6345287</t>
  </si>
  <si>
    <t>30368,30369</t>
  </si>
  <si>
    <t>2210515</t>
  </si>
  <si>
    <t>103772,103773</t>
  </si>
  <si>
    <t>39B</t>
  </si>
  <si>
    <t>5133404</t>
  </si>
  <si>
    <t>119759</t>
  </si>
  <si>
    <t>51A</t>
  </si>
  <si>
    <t>5069583</t>
  </si>
  <si>
    <t>31353,31354</t>
  </si>
  <si>
    <t>18368</t>
  </si>
  <si>
    <t>UL. RADZIWIŁŁOWSKA</t>
  </si>
  <si>
    <t>7679261</t>
  </si>
  <si>
    <t>31602,31603</t>
  </si>
  <si>
    <t>18855</t>
  </si>
  <si>
    <t>UL. FRANKLINA ROOSEVELTA</t>
  </si>
  <si>
    <t>4938638</t>
  </si>
  <si>
    <t>92168,92169,92170,92172</t>
  </si>
  <si>
    <t>22419</t>
  </si>
  <si>
    <t>UL. ŚRODKOWA</t>
  </si>
  <si>
    <t>5004226</t>
  </si>
  <si>
    <t>61842</t>
  </si>
  <si>
    <t>23707</t>
  </si>
  <si>
    <t>UL. LUDWIKA WARYŃSKIEGO</t>
  </si>
  <si>
    <t>6981691</t>
  </si>
  <si>
    <t>27972</t>
  </si>
  <si>
    <t>43103</t>
  </si>
  <si>
    <t>UL. JANINY JADWIGI KACPERSKIEJ</t>
  </si>
  <si>
    <t>2306009</t>
  </si>
  <si>
    <t>30775,30777</t>
  </si>
  <si>
    <t>6B</t>
  </si>
  <si>
    <t>Numer Części</t>
  </si>
  <si>
    <t>POPC/NIE POPC</t>
  </si>
  <si>
    <t>liczba lokalizacji</t>
  </si>
  <si>
    <t>Województwo</t>
  </si>
  <si>
    <t>Powiat</t>
  </si>
  <si>
    <t>LP.</t>
  </si>
  <si>
    <t>Nie POPC</t>
  </si>
  <si>
    <t>Cena jednostkowa</t>
  </si>
  <si>
    <t>Wartość dla całego okresu obowiązywania umowy</t>
  </si>
  <si>
    <t>Uwagi</t>
  </si>
  <si>
    <t>Netto</t>
  </si>
  <si>
    <t>VAT</t>
  </si>
  <si>
    <t>Brutto</t>
  </si>
  <si>
    <t>ID PWR</t>
  </si>
  <si>
    <t>Adres: Kod pocztowy, miasto, ulica, nr budynku</t>
  </si>
  <si>
    <t>WARIANT PODSTAWOWY A - PWR proponuje Wykonawca
Średnia wartość miesięcznego abonamentu (średnia stanowi iloraz sumy miesięcznych abonamentów Usługi TD dla poszczególnych lokalizacji oraz liczby lokalizacji).</t>
  </si>
  <si>
    <t>nie może przekroczyć 227,00 zł netto</t>
  </si>
  <si>
    <t>WARIANT PODSTAWOWY A - co najmniej jeden PWR proponuje Wykonawca (specyfikacja PWR jest zawarta w pkt 2.1 Załącznika nr 1 do Zapytania ofertowego - SOPZ)</t>
  </si>
  <si>
    <t>WARIANT DODATKOWY B - Wykonawca wybiera FPS z listy Węzłów OSE
Średnia wartość miesięcznego abonamentu (średnia stanowi iloraz sumy miesięcznych abonamentów Usługi TD dla poszczególnych lokalizacji oraz liczby lokalizacji).</t>
  </si>
  <si>
    <t>nie może przekroczyć 250,00 zł netto</t>
  </si>
  <si>
    <t>Abonament miesięczny za zwiększenie przepustowości łącza o każde kolejne 50Mbps/50Mbps powyżej 100Mbps/100Mbps dla jednej Lokalizacji (cena abonamentu musi być taka sama dla każdej lokalizacji) - PWR proponuje Wykonawca</t>
  </si>
  <si>
    <t>jedna cena dla każdej lokalizacji, nie może przekroczyć 70 zł netto</t>
  </si>
  <si>
    <t>nie dotyczy</t>
  </si>
  <si>
    <t>Abonament miesięczny za zwiększenie przepustowości łącza o każde kolejne 50Mbps/50Mbps powyżej 100Mbps/100Mbps dla jednej Lokalizacji (cena abonamentu musi być taka sama dla każdej lokalizacji) - Wykonawca wybiera FPS</t>
  </si>
  <si>
    <t>jedna cena dla każdej lokalizacji, nie może przekroczyć 80 zł netto</t>
  </si>
  <si>
    <t xml:space="preserve">Jednorazowa opłata instalacyjna za uruchomienie usługi TD na łączu Abonenckim (opłata instalacyjna musi być taka sama dla każdej lokalizacji) </t>
  </si>
  <si>
    <t xml:space="preserve">nie może przekroczyć  406,50 netto za lokalizację, </t>
  </si>
  <si>
    <t>WARIANT DODATKOWY B - Wykonawca wybiera jeden FPS z listy Węzłów OSE  (lista Węzłów OSE jest wskazana w pkt 6 Załącznika nr 1 do Zapytania ofertowego  - SOPZ)</t>
  </si>
  <si>
    <t xml:space="preserve">Zestawienie dostępu na porcie 1 GE dla poziomu Ethernet </t>
  </si>
  <si>
    <t>nie może przekroczyć 
2 876,64 zł netto</t>
  </si>
  <si>
    <t xml:space="preserve">Zestawienie dostępu na porcie 10 GE dla poziomu Ethernet </t>
  </si>
  <si>
    <t>nie może przekroczyć wartości 12 590,99 zł netto</t>
  </si>
  <si>
    <t>UWAGA: ceny znajdujące się na polach oznaczonych kolorem szarym, należy przenieść do odpowiednich pozycji Formularza OFERTA</t>
  </si>
  <si>
    <t>podpis:</t>
  </si>
  <si>
    <t>Wykonawca musi wydrukować i podpisać niniejszy formularz. 
Wszystkie pola oznaczone kolorem powinny zostać wypełnione, przy czym nie ma konieczność proponowania dwóch PWR. 
Brak wskazania co najmiej jednego PWR spowoduje odrzucenie oferty Wykonawcy. 
W sytuacji, gdy Wykonawca zaoferował cenę za WARIANT DODATKOWY B i nie wskazał żadnego FPS z listy Węzłów OSE, Zamawiający oceni ofertę jedynie w zakresie WARIANTU PODSTAWOWEGO A.</t>
  </si>
  <si>
    <t>WARIANT PODSTAWOWY A - PWR proponuje Wykonawca (Załącznik nr 1 do Zapytania Ofertowego - SOPZ pkt 2.1.1)</t>
  </si>
  <si>
    <t>WARIANT DODATKOWY B - Wykonawca wybiera FPS z listy Węzłów OSE (Załącznik nr 1 do Zapytania ofertowego - SOPZ pkt 2.1.3)</t>
  </si>
  <si>
    <t>licznik</t>
  </si>
  <si>
    <t>Data gotowości Operatora do przyjęcia Zamówienia
(dd.mm.rrrr)
data nie może być późniejsza niż 31.12.2019</t>
  </si>
  <si>
    <t>ID proponowanego PWR przez Wykonawcę</t>
  </si>
  <si>
    <t xml:space="preserve">Abonament miesięczny netto za świadczenie usługi Transmisji Danych (TD) o przepustowości 100Mbps/100Mbps w całym okresie obowiązywania umowy </t>
  </si>
  <si>
    <t>Wartość podatku VAT</t>
  </si>
  <si>
    <t>Wartość brutto Abonamentu miesięcznego za świadczenie usługi TD</t>
  </si>
  <si>
    <t>ID FPS wybranego przez Wykonawcę</t>
  </si>
  <si>
    <t>Etykiety wierszy</t>
  </si>
  <si>
    <t>Suma końcowa</t>
  </si>
  <si>
    <t>Suma z liczba lokalizacji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</si>
</sst>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5" x14ac:knownFonts="1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49">
    <xf numFmtId="0" fontId="0" fillId="0" borderId="0" xfId="0"/>
    <xf numFmtId="0" fontId="1" fillId="0" borderId="0" xfId="0" applyFont="1" applyFill="1" applyBorder="1" applyProtection="1"/>
    <xf numFmtId="164" fontId="1" fillId="0" borderId="0" xfId="0" applyNumberFormat="1" applyFont="1" applyFill="1" applyBorder="1" applyAlignment="1" applyProtection="1">
      <alignment wrapText="1"/>
    </xf>
    <xf numFmtId="0" fontId="1" fillId="0" borderId="0" xfId="0" applyFont="1" applyFill="1" applyBorder="1" applyAlignment="1" applyProtection="1">
      <alignment wrapText="1"/>
    </xf>
    <xf numFmtId="0" fontId="0" fillId="0" borderId="0" xfId="0" applyProtection="1"/>
    <xf numFmtId="0" fontId="2" fillId="0" borderId="0" xfId="0" applyFont="1" applyFill="1" applyBorder="1" applyAlignment="1" applyProtection="1">
      <alignment horizontal="left" wrapText="1"/>
    </xf>
    <xf numFmtId="0" fontId="1" fillId="0" borderId="0" xfId="0" applyFont="1" applyFill="1" applyBorder="1" applyAlignment="1" applyProtection="1">
      <alignment horizontal="center" vertical="center" wrapText="1"/>
    </xf>
    <xf numFmtId="0" fontId="1" fillId="0" borderId="7" xfId="0" applyFont="1" applyFill="1" applyBorder="1" applyProtection="1"/>
    <xf numFmtId="0" fontId="1" fillId="0" borderId="6" xfId="0" applyFont="1" applyFill="1" applyBorder="1" applyProtection="1"/>
    <xf numFmtId="0" fontId="1" fillId="0" borderId="8" xfId="0" applyFont="1" applyFill="1" applyBorder="1" applyAlignment="1" applyProtection="1">
      <alignment horizontal="left" wrapText="1"/>
    </xf>
    <xf numFmtId="0" fontId="1" fillId="0" borderId="0" xfId="0" applyFont="1" applyFill="1" applyBorder="1" applyAlignment="1" applyProtection="1">
      <alignment horizontal="left" vertical="center" wrapText="1"/>
    </xf>
    <xf numFmtId="2" fontId="1" fillId="0" borderId="7" xfId="0" applyNumberFormat="1" applyFont="1" applyFill="1" applyBorder="1" applyProtection="1"/>
    <xf numFmtId="2" fontId="1" fillId="0" borderId="0" xfId="0" applyNumberFormat="1" applyFont="1" applyFill="1" applyBorder="1" applyProtection="1"/>
    <xf numFmtId="2" fontId="1" fillId="0" borderId="6" xfId="0" applyNumberFormat="1" applyFont="1" applyFill="1" applyBorder="1" applyProtection="1"/>
    <xf numFmtId="0" fontId="1" fillId="5" borderId="1" xfId="0" applyFont="1" applyFill="1" applyBorder="1" applyAlignment="1" applyProtection="1">
      <alignment horizontal="center"/>
      <protection locked="0"/>
    </xf>
    <xf numFmtId="2" fontId="1" fillId="5" borderId="7" xfId="0" applyNumberFormat="1" applyFont="1" applyFill="1" applyBorder="1" applyProtection="1">
      <protection locked="0"/>
    </xf>
    <xf numFmtId="0" fontId="2" fillId="0" borderId="0" xfId="0" applyFont="1" applyFill="1" applyBorder="1" applyAlignment="1" applyProtection="1">
      <alignment vertical="center" wrapText="1"/>
    </xf>
    <xf numFmtId="0" fontId="0" fillId="0" borderId="0" xfId="0" applyFill="1" applyProtection="1"/>
    <xf numFmtId="2" fontId="1" fillId="5" borderId="18" xfId="0" applyNumberFormat="1" applyFont="1" applyFill="1" applyBorder="1" applyProtection="1">
      <protection locked="0"/>
    </xf>
    <xf numFmtId="2" fontId="1" fillId="0" borderId="19" xfId="0" applyNumberFormat="1" applyFont="1" applyFill="1" applyBorder="1" applyProtection="1"/>
    <xf numFmtId="0" fontId="1" fillId="0" borderId="0" xfId="0" applyFont="1" applyFill="1" applyBorder="1" applyAlignment="1" applyProtection="1">
      <alignment horizontal="left" wrapText="1"/>
    </xf>
    <xf numFmtId="2" fontId="0" fillId="0" borderId="0" xfId="0" applyNumberFormat="1" applyProtection="1"/>
    <xf numFmtId="0" fontId="1" fillId="0" borderId="0" xfId="0" applyFont="1" applyFill="1" applyBorder="1" applyAlignment="1" applyProtection="1">
      <alignment horizontal="right" wrapText="1"/>
    </xf>
    <xf numFmtId="0" fontId="2" fillId="2" borderId="1" xfId="0" applyFont="1" applyFill="1" applyBorder="1" applyAlignment="1" applyProtection="1">
      <alignment horizontal="centerContinuous" vertical="center"/>
    </xf>
    <xf numFmtId="0" fontId="0" fillId="2" borderId="1" xfId="0" applyFill="1" applyBorder="1" applyProtection="1"/>
    <xf numFmtId="0" fontId="0" fillId="2" borderId="24" xfId="0" applyFill="1" applyBorder="1" applyProtection="1"/>
    <xf numFmtId="0" fontId="1" fillId="0" borderId="1" xfId="0" applyFont="1" applyFill="1" applyBorder="1" applyAlignment="1" applyProtection="1">
      <alignment horizontal="center" vertical="center" wrapText="1"/>
    </xf>
    <xf numFmtId="2" fontId="0" fillId="0" borderId="0" xfId="0" applyNumberFormat="1" applyFill="1" applyProtection="1"/>
    <xf numFmtId="164" fontId="1" fillId="0" borderId="15" xfId="0" applyNumberFormat="1" applyFont="1" applyFill="1" applyBorder="1" applyAlignment="1" applyProtection="1">
      <alignment wrapText="1"/>
    </xf>
    <xf numFmtId="0" fontId="1" fillId="0" borderId="16" xfId="0" applyFont="1" applyFill="1" applyBorder="1" applyProtection="1"/>
    <xf numFmtId="164" fontId="2" fillId="4" borderId="16" xfId="0" applyNumberFormat="1" applyFont="1" applyFill="1" applyBorder="1" applyAlignment="1" applyProtection="1">
      <alignment wrapText="1"/>
    </xf>
    <xf numFmtId="2" fontId="2" fillId="4" borderId="16" xfId="0" applyNumberFormat="1" applyFont="1" applyFill="1" applyBorder="1" applyProtection="1"/>
    <xf numFmtId="164" fontId="1" fillId="0" borderId="16" xfId="0" applyNumberFormat="1" applyFont="1" applyFill="1" applyBorder="1" applyAlignment="1" applyProtection="1">
      <alignment wrapText="1"/>
    </xf>
    <xf numFmtId="0" fontId="2" fillId="0" borderId="0" xfId="0" applyFont="1" applyFill="1" applyBorder="1" applyProtection="1"/>
    <xf numFmtId="164" fontId="1" fillId="0" borderId="0" xfId="0" applyNumberFormat="1" applyFont="1" applyFill="1" applyBorder="1" applyProtection="1"/>
    <xf numFmtId="0" fontId="0" fillId="2" borderId="1" xfId="0" applyFill="1" applyBorder="1" applyAlignment="1" applyProtection="1">
      <alignment horizontal="center" vertical="center" wrapText="1"/>
    </xf>
    <xf numFmtId="0" fontId="0" fillId="2" borderId="2" xfId="0" applyFill="1" applyBorder="1" applyAlignment="1" applyProtection="1">
      <alignment horizontal="center" vertical="center" wrapText="1"/>
    </xf>
    <xf numFmtId="0" fontId="0" fillId="3" borderId="3" xfId="0" applyFill="1" applyBorder="1" applyAlignment="1" applyProtection="1">
      <alignment horizontal="center" vertical="center" wrapText="1"/>
    </xf>
    <xf numFmtId="0" fontId="0" fillId="2" borderId="0" xfId="0" applyFill="1" applyAlignment="1" applyProtection="1">
      <alignment horizontal="center" vertical="center"/>
    </xf>
    <xf numFmtId="0" fontId="0" fillId="2" borderId="6" xfId="0" applyFill="1" applyBorder="1" applyAlignment="1" applyProtection="1">
      <alignment horizontal="center" vertical="center"/>
    </xf>
    <xf numFmtId="0" fontId="0" fillId="3" borderId="0" xfId="0" applyFill="1" applyBorder="1" applyAlignment="1" applyProtection="1">
      <alignment horizontal="center" vertical="center"/>
    </xf>
    <xf numFmtId="49" fontId="0" fillId="3" borderId="0" xfId="0" applyNumberFormat="1" applyFill="1" applyBorder="1" applyAlignment="1" applyProtection="1">
      <alignment horizontal="center" vertical="center"/>
    </xf>
    <xf numFmtId="0" fontId="0" fillId="6" borderId="0" xfId="0" applyFill="1" applyProtection="1">
      <protection locked="0"/>
    </xf>
    <xf numFmtId="0" fontId="1" fillId="0" borderId="0" xfId="0" applyFont="1" applyFill="1" applyBorder="1" applyProtection="1">
      <protection locked="0"/>
    </xf>
    <xf numFmtId="164" fontId="1" fillId="0" borderId="0" xfId="0" applyNumberFormat="1" applyFont="1" applyFill="1" applyBorder="1" applyAlignment="1" applyProtection="1">
      <alignment wrapText="1"/>
      <protection locked="0"/>
    </xf>
    <xf numFmtId="0" fontId="1" fillId="0" borderId="0" xfId="0" applyFont="1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2" fillId="0" borderId="0" xfId="0" applyFont="1" applyFill="1" applyBorder="1" applyAlignment="1" applyProtection="1">
      <alignment horizontal="left"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Protection="1">
      <protection locked="0"/>
    </xf>
    <xf numFmtId="0" fontId="1" fillId="0" borderId="6" xfId="0" applyFont="1" applyFill="1" applyBorder="1" applyProtection="1">
      <protection locked="0"/>
    </xf>
    <xf numFmtId="164" fontId="1" fillId="0" borderId="15" xfId="0" applyNumberFormat="1" applyFont="1" applyFill="1" applyBorder="1" applyAlignment="1" applyProtection="1">
      <alignment wrapText="1"/>
      <protection locked="0"/>
    </xf>
    <xf numFmtId="0" fontId="1" fillId="0" borderId="16" xfId="0" applyFont="1" applyFill="1" applyBorder="1" applyProtection="1">
      <protection locked="0"/>
    </xf>
    <xf numFmtId="0" fontId="1" fillId="0" borderId="8" xfId="0" applyFont="1" applyFill="1" applyBorder="1" applyAlignment="1" applyProtection="1">
      <alignment horizontal="left" wrapText="1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2" fontId="1" fillId="0" borderId="7" xfId="0" applyNumberFormat="1" applyFont="1" applyFill="1" applyBorder="1" applyProtection="1">
      <protection locked="0"/>
    </xf>
    <xf numFmtId="2" fontId="1" fillId="0" borderId="0" xfId="0" applyNumberFormat="1" applyFont="1" applyFill="1" applyBorder="1" applyProtection="1">
      <protection locked="0"/>
    </xf>
    <xf numFmtId="2" fontId="1" fillId="0" borderId="6" xfId="0" applyNumberFormat="1" applyFont="1" applyFill="1" applyBorder="1" applyProtection="1">
      <protection locked="0"/>
    </xf>
    <xf numFmtId="164" fontId="2" fillId="4" borderId="16" xfId="0" applyNumberFormat="1" applyFont="1" applyFill="1" applyBorder="1" applyAlignment="1" applyProtection="1">
      <alignment wrapText="1"/>
      <protection locked="0"/>
    </xf>
    <xf numFmtId="2" fontId="2" fillId="4" borderId="16" xfId="0" applyNumberFormat="1" applyFont="1" applyFill="1" applyBorder="1" applyProtection="1">
      <protection locked="0"/>
    </xf>
    <xf numFmtId="164" fontId="1" fillId="0" borderId="16" xfId="0" applyNumberFormat="1" applyFont="1" applyFill="1" applyBorder="1" applyAlignment="1" applyProtection="1">
      <alignment wrapText="1"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0" fillId="0" borderId="0" xfId="0" applyFill="1" applyProtection="1">
      <protection locked="0"/>
    </xf>
    <xf numFmtId="2" fontId="1" fillId="0" borderId="19" xfId="0" applyNumberFormat="1" applyFont="1" applyFill="1" applyBorder="1" applyProtection="1">
      <protection locked="0"/>
    </xf>
    <xf numFmtId="0" fontId="1" fillId="0" borderId="0" xfId="0" applyFont="1" applyFill="1" applyBorder="1" applyAlignment="1" applyProtection="1">
      <alignment horizontal="left" wrapText="1"/>
      <protection locked="0"/>
    </xf>
    <xf numFmtId="0" fontId="2" fillId="0" borderId="0" xfId="0" applyFont="1" applyFill="1" applyBorder="1" applyProtection="1">
      <protection locked="0"/>
    </xf>
    <xf numFmtId="164" fontId="1" fillId="0" borderId="0" xfId="0" applyNumberFormat="1" applyFont="1" applyFill="1" applyBorder="1" applyProtection="1">
      <protection locked="0"/>
    </xf>
    <xf numFmtId="2" fontId="0" fillId="0" borderId="0" xfId="0" applyNumberFormat="1" applyProtection="1">
      <protection locked="0"/>
    </xf>
    <xf numFmtId="0" fontId="1" fillId="0" borderId="0" xfId="0" applyFont="1" applyFill="1" applyBorder="1" applyAlignment="1" applyProtection="1">
      <alignment horizontal="right" wrapText="1"/>
      <protection locked="0"/>
    </xf>
    <xf numFmtId="0" fontId="2" fillId="2" borderId="1" xfId="0" applyFont="1" applyFill="1" applyBorder="1" applyAlignment="1" applyProtection="1">
      <alignment horizontal="centerContinuous" vertical="center"/>
      <protection locked="0"/>
    </xf>
    <xf numFmtId="0" fontId="0" fillId="2" borderId="1" xfId="0" applyFill="1" applyBorder="1" applyProtection="1">
      <protection locked="0"/>
    </xf>
    <xf numFmtId="0" fontId="0" fillId="2" borderId="24" xfId="0" applyFill="1" applyBorder="1" applyProtection="1"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alignment horizontal="center" vertical="center" wrapText="1"/>
      <protection locked="0"/>
    </xf>
    <xf numFmtId="0" fontId="0" fillId="3" borderId="3" xfId="0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3" borderId="0" xfId="0" applyFill="1" applyBorder="1" applyAlignment="1" applyProtection="1">
      <alignment horizontal="center" vertical="center"/>
      <protection locked="0"/>
    </xf>
    <xf numFmtId="49" fontId="0" fillId="3" borderId="0" xfId="0" applyNumberFormat="1" applyFill="1" applyBorder="1" applyAlignment="1" applyProtection="1">
      <alignment horizontal="center" vertical="center"/>
      <protection locked="0"/>
    </xf>
    <xf numFmtId="2" fontId="0" fillId="0" borderId="0" xfId="0" applyNumberFormat="1" applyFill="1" applyProtection="1">
      <protection locked="0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NumberFormat="1"/>
    <xf numFmtId="0" fontId="0" fillId="0" borderId="0" xfId="0" applyAlignment="1">
      <alignment horizontal="left" indent="2"/>
    </xf>
    <xf numFmtId="0" fontId="2" fillId="2" borderId="24" xfId="0" applyFont="1" applyFill="1" applyBorder="1" applyAlignment="1" applyProtection="1">
      <alignment horizontal="center" vertical="center" wrapText="1"/>
    </xf>
    <xf numFmtId="0" fontId="2" fillId="2" borderId="8" xfId="0" applyFont="1" applyFill="1" applyBorder="1" applyAlignment="1" applyProtection="1">
      <alignment horizontal="center" vertical="center" wrapText="1"/>
    </xf>
    <xf numFmtId="0" fontId="1" fillId="5" borderId="3" xfId="0" applyFont="1" applyFill="1" applyBorder="1" applyAlignment="1" applyProtection="1">
      <alignment horizontal="center"/>
      <protection locked="0"/>
    </xf>
    <xf numFmtId="0" fontId="1" fillId="5" borderId="5" xfId="0" applyFont="1" applyFill="1" applyBorder="1" applyAlignment="1" applyProtection="1">
      <alignment horizontal="center"/>
      <protection locked="0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 wrapText="1"/>
    </xf>
    <xf numFmtId="164" fontId="1" fillId="0" borderId="15" xfId="0" applyNumberFormat="1" applyFont="1" applyFill="1" applyBorder="1" applyAlignment="1" applyProtection="1">
      <alignment horizontal="center"/>
    </xf>
    <xf numFmtId="164" fontId="1" fillId="0" borderId="0" xfId="0" applyNumberFormat="1" applyFont="1" applyFill="1" applyBorder="1" applyAlignment="1" applyProtection="1">
      <alignment horizontal="center"/>
    </xf>
    <xf numFmtId="164" fontId="1" fillId="0" borderId="16" xfId="0" applyNumberFormat="1" applyFont="1" applyFill="1" applyBorder="1" applyAlignment="1" applyProtection="1">
      <alignment horizontal="center"/>
    </xf>
    <xf numFmtId="164" fontId="1" fillId="0" borderId="20" xfId="0" applyNumberFormat="1" applyFont="1" applyFill="1" applyBorder="1" applyAlignment="1" applyProtection="1">
      <alignment horizontal="center"/>
    </xf>
    <xf numFmtId="164" fontId="1" fillId="0" borderId="21" xfId="0" applyNumberFormat="1" applyFont="1" applyFill="1" applyBorder="1" applyAlignment="1" applyProtection="1">
      <alignment horizontal="center"/>
    </xf>
    <xf numFmtId="164" fontId="1" fillId="0" borderId="22" xfId="0" applyNumberFormat="1" applyFont="1" applyFill="1" applyBorder="1" applyAlignment="1" applyProtection="1">
      <alignment horizontal="center"/>
    </xf>
    <xf numFmtId="0" fontId="1" fillId="0" borderId="9" xfId="0" applyFont="1" applyFill="1" applyBorder="1" applyAlignment="1" applyProtection="1">
      <alignment horizontal="center" wrapText="1"/>
    </xf>
    <xf numFmtId="0" fontId="1" fillId="0" borderId="10" xfId="0" applyFont="1" applyFill="1" applyBorder="1" applyAlignment="1" applyProtection="1">
      <alignment horizontal="center" wrapText="1"/>
    </xf>
    <xf numFmtId="0" fontId="1" fillId="0" borderId="11" xfId="0" applyFont="1" applyFill="1" applyBorder="1" applyAlignment="1" applyProtection="1">
      <alignment horizontal="center" wrapText="1"/>
    </xf>
    <xf numFmtId="0" fontId="1" fillId="0" borderId="18" xfId="0" applyFont="1" applyFill="1" applyBorder="1" applyAlignment="1" applyProtection="1">
      <alignment horizontal="center" wrapText="1"/>
    </xf>
    <xf numFmtId="0" fontId="1" fillId="0" borderId="19" xfId="0" applyFont="1" applyFill="1" applyBorder="1" applyAlignment="1" applyProtection="1">
      <alignment horizontal="center" wrapText="1"/>
    </xf>
    <xf numFmtId="0" fontId="1" fillId="0" borderId="23" xfId="0" applyFont="1" applyFill="1" applyBorder="1" applyAlignment="1" applyProtection="1">
      <alignment horizontal="center" wrapText="1"/>
    </xf>
    <xf numFmtId="164" fontId="2" fillId="0" borderId="7" xfId="0" applyNumberFormat="1" applyFont="1" applyFill="1" applyBorder="1" applyAlignment="1" applyProtection="1">
      <alignment horizontal="left" wrapText="1"/>
    </xf>
    <xf numFmtId="164" fontId="2" fillId="0" borderId="0" xfId="0" applyNumberFormat="1" applyFont="1" applyFill="1" applyBorder="1" applyAlignment="1" applyProtection="1">
      <alignment horizontal="left"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2" fillId="0" borderId="17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left" vertical="center" wrapText="1"/>
    </xf>
    <xf numFmtId="164" fontId="1" fillId="0" borderId="15" xfId="0" applyNumberFormat="1" applyFont="1" applyFill="1" applyBorder="1" applyAlignment="1" applyProtection="1">
      <alignment horizontal="center" wrapText="1"/>
    </xf>
    <xf numFmtId="164" fontId="1" fillId="0" borderId="0" xfId="0" applyNumberFormat="1" applyFont="1" applyFill="1" applyBorder="1" applyAlignment="1" applyProtection="1">
      <alignment horizontal="center" wrapText="1"/>
    </xf>
    <xf numFmtId="164" fontId="1" fillId="0" borderId="16" xfId="0" applyNumberFormat="1" applyFont="1" applyFill="1" applyBorder="1" applyAlignment="1" applyProtection="1">
      <alignment horizontal="center" wrapText="1"/>
    </xf>
    <xf numFmtId="0" fontId="2" fillId="0" borderId="9" xfId="0" applyFont="1" applyFill="1" applyBorder="1" applyAlignment="1" applyProtection="1">
      <alignment horizontal="center"/>
    </xf>
    <xf numFmtId="0" fontId="2" fillId="0" borderId="10" xfId="0" applyFont="1" applyFill="1" applyBorder="1" applyAlignment="1" applyProtection="1">
      <alignment horizontal="center"/>
    </xf>
    <xf numFmtId="0" fontId="2" fillId="0" borderId="11" xfId="0" applyFont="1" applyFill="1" applyBorder="1" applyAlignment="1" applyProtection="1">
      <alignment horizontal="center"/>
    </xf>
    <xf numFmtId="164" fontId="2" fillId="0" borderId="12" xfId="0" applyNumberFormat="1" applyFont="1" applyFill="1" applyBorder="1" applyAlignment="1" applyProtection="1">
      <alignment horizontal="center"/>
    </xf>
    <xf numFmtId="164" fontId="2" fillId="0" borderId="13" xfId="0" applyNumberFormat="1" applyFont="1" applyFill="1" applyBorder="1" applyAlignment="1" applyProtection="1">
      <alignment horizontal="center"/>
    </xf>
    <xf numFmtId="164" fontId="2" fillId="0" borderId="14" xfId="0" applyNumberFormat="1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left" wrapText="1"/>
    </xf>
    <xf numFmtId="0" fontId="2" fillId="2" borderId="24" xfId="0" applyFont="1" applyFill="1" applyBorder="1" applyAlignment="1" applyProtection="1">
      <alignment horizontal="center" vertical="center" wrapText="1"/>
      <protection locked="0"/>
    </xf>
    <xf numFmtId="0" fontId="2" fillId="2" borderId="8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left" wrapText="1"/>
      <protection locked="0"/>
    </xf>
    <xf numFmtId="164" fontId="1" fillId="0" borderId="15" xfId="0" applyNumberFormat="1" applyFont="1" applyFill="1" applyBorder="1" applyAlignment="1" applyProtection="1">
      <alignment horizontal="center"/>
      <protection locked="0"/>
    </xf>
    <xf numFmtId="164" fontId="1" fillId="0" borderId="0" xfId="0" applyNumberFormat="1" applyFont="1" applyFill="1" applyBorder="1" applyAlignment="1" applyProtection="1">
      <alignment horizontal="center"/>
      <protection locked="0"/>
    </xf>
    <xf numFmtId="164" fontId="1" fillId="0" borderId="16" xfId="0" applyNumberFormat="1" applyFont="1" applyFill="1" applyBorder="1" applyAlignment="1" applyProtection="1">
      <alignment horizontal="center"/>
      <protection locked="0"/>
    </xf>
    <xf numFmtId="164" fontId="1" fillId="0" borderId="20" xfId="0" applyNumberFormat="1" applyFont="1" applyFill="1" applyBorder="1" applyAlignment="1" applyProtection="1">
      <alignment horizontal="center"/>
      <protection locked="0"/>
    </xf>
    <xf numFmtId="164" fontId="1" fillId="0" borderId="21" xfId="0" applyNumberFormat="1" applyFont="1" applyFill="1" applyBorder="1" applyAlignment="1" applyProtection="1">
      <alignment horizontal="center"/>
      <protection locked="0"/>
    </xf>
    <xf numFmtId="164" fontId="1" fillId="0" borderId="22" xfId="0" applyNumberFormat="1" applyFont="1" applyFill="1" applyBorder="1" applyAlignment="1" applyProtection="1">
      <alignment horizontal="center"/>
      <protection locked="0"/>
    </xf>
    <xf numFmtId="0" fontId="1" fillId="0" borderId="9" xfId="0" applyFont="1" applyFill="1" applyBorder="1" applyAlignment="1" applyProtection="1">
      <alignment horizontal="center" wrapText="1"/>
      <protection locked="0"/>
    </xf>
    <xf numFmtId="0" fontId="1" fillId="0" borderId="10" xfId="0" applyFont="1" applyFill="1" applyBorder="1" applyAlignment="1" applyProtection="1">
      <alignment horizontal="center" wrapText="1"/>
      <protection locked="0"/>
    </xf>
    <xf numFmtId="0" fontId="1" fillId="0" borderId="11" xfId="0" applyFont="1" applyFill="1" applyBorder="1" applyAlignment="1" applyProtection="1">
      <alignment horizontal="center" wrapText="1"/>
      <protection locked="0"/>
    </xf>
    <xf numFmtId="0" fontId="1" fillId="0" borderId="18" xfId="0" applyFont="1" applyFill="1" applyBorder="1" applyAlignment="1" applyProtection="1">
      <alignment horizontal="center" wrapText="1"/>
      <protection locked="0"/>
    </xf>
    <xf numFmtId="0" fontId="1" fillId="0" borderId="19" xfId="0" applyFont="1" applyFill="1" applyBorder="1" applyAlignment="1" applyProtection="1">
      <alignment horizontal="center" wrapText="1"/>
      <protection locked="0"/>
    </xf>
    <xf numFmtId="0" fontId="1" fillId="0" borderId="23" xfId="0" applyFont="1" applyFill="1" applyBorder="1" applyAlignment="1" applyProtection="1">
      <alignment horizontal="center" wrapText="1"/>
      <protection locked="0"/>
    </xf>
    <xf numFmtId="164" fontId="2" fillId="0" borderId="7" xfId="0" applyNumberFormat="1" applyFont="1" applyFill="1" applyBorder="1" applyAlignment="1" applyProtection="1">
      <alignment horizontal="left" wrapText="1"/>
      <protection locked="0"/>
    </xf>
    <xf numFmtId="164" fontId="2" fillId="0" borderId="0" xfId="0" applyNumberFormat="1" applyFont="1" applyFill="1" applyBorder="1" applyAlignment="1" applyProtection="1">
      <alignment horizontal="left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17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164" fontId="1" fillId="0" borderId="15" xfId="0" applyNumberFormat="1" applyFont="1" applyFill="1" applyBorder="1" applyAlignment="1" applyProtection="1">
      <alignment horizontal="center" wrapText="1"/>
      <protection locked="0"/>
    </xf>
    <xf numFmtId="164" fontId="1" fillId="0" borderId="0" xfId="0" applyNumberFormat="1" applyFont="1" applyFill="1" applyBorder="1" applyAlignment="1" applyProtection="1">
      <alignment horizontal="center" wrapText="1"/>
      <protection locked="0"/>
    </xf>
    <xf numFmtId="164" fontId="1" fillId="0" borderId="16" xfId="0" applyNumberFormat="1" applyFont="1" applyFill="1" applyBorder="1" applyAlignment="1" applyProtection="1">
      <alignment horizontal="center" wrapText="1"/>
      <protection locked="0"/>
    </xf>
    <xf numFmtId="0" fontId="2" fillId="0" borderId="9" xfId="0" applyFont="1" applyFill="1" applyBorder="1" applyAlignment="1" applyProtection="1">
      <alignment horizontal="center"/>
      <protection locked="0"/>
    </xf>
    <xf numFmtId="0" fontId="2" fillId="0" borderId="10" xfId="0" applyFont="1" applyFill="1" applyBorder="1" applyAlignment="1" applyProtection="1">
      <alignment horizontal="center"/>
      <protection locked="0"/>
    </xf>
    <xf numFmtId="0" fontId="2" fillId="0" borderId="11" xfId="0" applyFont="1" applyFill="1" applyBorder="1" applyAlignment="1" applyProtection="1">
      <alignment horizontal="center"/>
      <protection locked="0"/>
    </xf>
    <xf numFmtId="164" fontId="2" fillId="0" borderId="12" xfId="0" applyNumberFormat="1" applyFont="1" applyFill="1" applyBorder="1" applyAlignment="1" applyProtection="1">
      <alignment horizontal="center"/>
      <protection locked="0"/>
    </xf>
    <xf numFmtId="164" fontId="2" fillId="0" borderId="13" xfId="0" applyNumberFormat="1" applyFont="1" applyFill="1" applyBorder="1" applyAlignment="1" applyProtection="1">
      <alignment horizontal="center"/>
      <protection locked="0"/>
    </xf>
    <xf numFmtId="164" fontId="2" fillId="0" borderId="14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 wrapText="1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90" Type="http://schemas.openxmlformats.org/officeDocument/2006/relationships/worksheet" Target="worksheets/sheet90.xml"/><Relationship Id="rId95" Type="http://schemas.openxmlformats.org/officeDocument/2006/relationships/theme" Target="theme/theme1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worksheet" Target="worksheets/sheet93.xml"/><Relationship Id="rId98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Żytecki Paweł" refreshedDate="43439.784832523146" createdVersion="6" refreshedVersion="6" minRefreshableVersion="3" recordCount="91">
  <cacheSource type="worksheet">
    <worksheetSource ref="A2:F93" sheet="Części_wykaz"/>
  </cacheSource>
  <cacheFields count="6">
    <cacheField name="LP." numFmtId="0">
      <sharedItems containsSemiMixedTypes="0" containsString="0" containsNumber="1" containsInteger="1" minValue="1" maxValue="91"/>
    </cacheField>
    <cacheField name="Numer Części" numFmtId="0">
      <sharedItems containsSemiMixedTypes="0" containsString="0" containsNumber="1" containsInteger="1" minValue="1" maxValue="91" count="91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32"/>
        <n v="33"/>
        <n v="34"/>
        <n v="35"/>
        <n v="36"/>
        <n v="37"/>
        <n v="38"/>
        <n v="39"/>
        <n v="40"/>
        <n v="41"/>
        <n v="42"/>
        <n v="43"/>
        <n v="44"/>
        <n v="45"/>
        <n v="46"/>
        <n v="47"/>
        <n v="48"/>
        <n v="49"/>
        <n v="50"/>
        <n v="51"/>
        <n v="52"/>
        <n v="53"/>
        <n v="54"/>
        <n v="55"/>
        <n v="56"/>
        <n v="57"/>
        <n v="58"/>
        <n v="59"/>
        <n v="60"/>
        <n v="61"/>
        <n v="62"/>
        <n v="63"/>
        <n v="64"/>
        <n v="65"/>
        <n v="66"/>
        <n v="67"/>
        <n v="68"/>
        <n v="69"/>
        <n v="70"/>
        <n v="71"/>
        <n v="72"/>
        <n v="73"/>
        <n v="74"/>
        <n v="75"/>
        <n v="76"/>
        <n v="77"/>
        <n v="78"/>
        <n v="79"/>
        <n v="80"/>
        <n v="81"/>
        <n v="82"/>
        <n v="83"/>
        <n v="84"/>
        <n v="85"/>
        <n v="86"/>
        <n v="87"/>
        <n v="88"/>
        <n v="89"/>
        <n v="90"/>
        <n v="91"/>
      </sharedItems>
    </cacheField>
    <cacheField name="POPC/NIE POPC" numFmtId="0">
      <sharedItems/>
    </cacheField>
    <cacheField name="liczba lokalizacji" numFmtId="0">
      <sharedItems containsSemiMixedTypes="0" containsString="0" containsNumber="1" containsInteger="1" minValue="1" maxValue="305"/>
    </cacheField>
    <cacheField name="Województwo" numFmtId="0">
      <sharedItems count="1">
        <s v="MAZOWIECKIE"/>
      </sharedItems>
    </cacheField>
    <cacheField name="Powiat" numFmtId="0">
      <sharedItems count="36">
        <s v="CIECHANOWSKI"/>
        <s v="GARWOLIŃSKI"/>
        <s v="GOSTYNIŃSKI"/>
        <s v="GRODZISKI"/>
        <s v="GRÓJECKI"/>
        <s v="LEGIONOWSKI"/>
        <s v="ŁOSICKI"/>
        <s v="MAKOWSKI"/>
        <s v="MIŃSKI"/>
        <s v="MŁAWSKI"/>
        <s v="NOWODWORSKI"/>
        <s v="OSTROŁĘCKI"/>
        <s v="OSTROŁĘKA"/>
        <s v="OSTROWSKI"/>
        <s v="OTWOCKI"/>
        <s v="PIASECZYŃSKI"/>
        <s v="PŁOCK"/>
        <s v="PŁOŃSKI"/>
        <s v="PRUSZKOWSKI"/>
        <s v="PRZYSUSKI"/>
        <s v="PUŁTUSKI"/>
        <s v="RADOM"/>
        <s v="SIEDLCE"/>
        <s v="SIEDLECKI"/>
        <s v="SIERPECKI"/>
        <s v="SOCHACZEWSKI"/>
        <s v="SOKOŁOWSKI"/>
        <s v="SZYDŁOWIECKI"/>
        <s v="WARSZAWA"/>
        <s v="WARSZAWSKI ZACHODNI"/>
        <s v="WĘGROWSKI"/>
        <s v="WOŁOMIŃSKI"/>
        <s v="WYSZKOWSKI"/>
        <s v="ZWOLEŃSKI"/>
        <s v="ŻYRARDOWSKI"/>
        <e v="#REF!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91">
  <r>
    <n v="1"/>
    <x v="0"/>
    <s v="Nie POPC"/>
    <n v="11"/>
    <x v="0"/>
    <x v="0"/>
  </r>
  <r>
    <n v="2"/>
    <x v="1"/>
    <s v="Nie POPC"/>
    <n v="6"/>
    <x v="0"/>
    <x v="0"/>
  </r>
  <r>
    <n v="3"/>
    <x v="2"/>
    <s v="Nie POPC"/>
    <n v="4"/>
    <x v="0"/>
    <x v="0"/>
  </r>
  <r>
    <n v="4"/>
    <x v="3"/>
    <s v="Nie POPC"/>
    <n v="1"/>
    <x v="0"/>
    <x v="0"/>
  </r>
  <r>
    <n v="5"/>
    <x v="4"/>
    <s v="Nie POPC"/>
    <n v="1"/>
    <x v="0"/>
    <x v="1"/>
  </r>
  <r>
    <n v="6"/>
    <x v="5"/>
    <s v="Nie POPC"/>
    <n v="1"/>
    <x v="0"/>
    <x v="1"/>
  </r>
  <r>
    <n v="7"/>
    <x v="6"/>
    <s v="Nie POPC"/>
    <n v="1"/>
    <x v="0"/>
    <x v="2"/>
  </r>
  <r>
    <n v="8"/>
    <x v="7"/>
    <s v="Nie POPC"/>
    <n v="9"/>
    <x v="0"/>
    <x v="3"/>
  </r>
  <r>
    <n v="9"/>
    <x v="8"/>
    <s v="Nie POPC"/>
    <n v="7"/>
    <x v="0"/>
    <x v="3"/>
  </r>
  <r>
    <n v="10"/>
    <x v="9"/>
    <s v="Nie POPC"/>
    <n v="2"/>
    <x v="0"/>
    <x v="3"/>
  </r>
  <r>
    <n v="11"/>
    <x v="10"/>
    <s v="Nie POPC"/>
    <n v="6"/>
    <x v="0"/>
    <x v="4"/>
  </r>
  <r>
    <n v="12"/>
    <x v="11"/>
    <s v="Nie POPC"/>
    <n v="2"/>
    <x v="0"/>
    <x v="4"/>
  </r>
  <r>
    <n v="13"/>
    <x v="12"/>
    <s v="Nie POPC"/>
    <n v="6"/>
    <x v="0"/>
    <x v="5"/>
  </r>
  <r>
    <n v="14"/>
    <x v="13"/>
    <s v="Nie POPC"/>
    <n v="4"/>
    <x v="0"/>
    <x v="5"/>
  </r>
  <r>
    <n v="15"/>
    <x v="14"/>
    <s v="Nie POPC"/>
    <n v="1"/>
    <x v="0"/>
    <x v="5"/>
  </r>
  <r>
    <n v="16"/>
    <x v="15"/>
    <s v="Nie POPC"/>
    <n v="2"/>
    <x v="0"/>
    <x v="6"/>
  </r>
  <r>
    <n v="17"/>
    <x v="16"/>
    <s v="Nie POPC"/>
    <n v="4"/>
    <x v="0"/>
    <x v="7"/>
  </r>
  <r>
    <n v="18"/>
    <x v="17"/>
    <s v="Nie POPC"/>
    <n v="1"/>
    <x v="0"/>
    <x v="7"/>
  </r>
  <r>
    <n v="19"/>
    <x v="18"/>
    <s v="Nie POPC"/>
    <n v="8"/>
    <x v="0"/>
    <x v="8"/>
  </r>
  <r>
    <n v="20"/>
    <x v="19"/>
    <s v="Nie POPC"/>
    <n v="6"/>
    <x v="0"/>
    <x v="8"/>
  </r>
  <r>
    <n v="21"/>
    <x v="20"/>
    <s v="Nie POPC"/>
    <n v="12"/>
    <x v="0"/>
    <x v="9"/>
  </r>
  <r>
    <n v="22"/>
    <x v="21"/>
    <s v="Nie POPC"/>
    <n v="9"/>
    <x v="0"/>
    <x v="9"/>
  </r>
  <r>
    <n v="23"/>
    <x v="22"/>
    <s v="Nie POPC"/>
    <n v="6"/>
    <x v="0"/>
    <x v="10"/>
  </r>
  <r>
    <n v="24"/>
    <x v="23"/>
    <s v="Nie POPC"/>
    <n v="2"/>
    <x v="0"/>
    <x v="10"/>
  </r>
  <r>
    <n v="25"/>
    <x v="24"/>
    <s v="Nie POPC"/>
    <n v="1"/>
    <x v="0"/>
    <x v="10"/>
  </r>
  <r>
    <n v="26"/>
    <x v="25"/>
    <s v="Nie POPC"/>
    <n v="2"/>
    <x v="0"/>
    <x v="10"/>
  </r>
  <r>
    <n v="27"/>
    <x v="26"/>
    <s v="Nie POPC"/>
    <n v="3"/>
    <x v="0"/>
    <x v="11"/>
  </r>
  <r>
    <n v="28"/>
    <x v="27"/>
    <s v="Nie POPC"/>
    <n v="7"/>
    <x v="0"/>
    <x v="12"/>
  </r>
  <r>
    <n v="29"/>
    <x v="28"/>
    <s v="Nie POPC"/>
    <n v="14"/>
    <x v="0"/>
    <x v="12"/>
  </r>
  <r>
    <n v="30"/>
    <x v="29"/>
    <s v="Nie POPC"/>
    <n v="4"/>
    <x v="0"/>
    <x v="13"/>
  </r>
  <r>
    <n v="31"/>
    <x v="30"/>
    <s v="Nie POPC"/>
    <n v="7"/>
    <x v="0"/>
    <x v="14"/>
  </r>
  <r>
    <n v="32"/>
    <x v="31"/>
    <s v="Nie POPC"/>
    <n v="7"/>
    <x v="0"/>
    <x v="14"/>
  </r>
  <r>
    <n v="33"/>
    <x v="32"/>
    <s v="Nie POPC"/>
    <n v="4"/>
    <x v="0"/>
    <x v="14"/>
  </r>
  <r>
    <n v="34"/>
    <x v="33"/>
    <s v="Nie POPC"/>
    <n v="19"/>
    <x v="0"/>
    <x v="14"/>
  </r>
  <r>
    <n v="35"/>
    <x v="34"/>
    <s v="Nie POPC"/>
    <n v="5"/>
    <x v="0"/>
    <x v="15"/>
  </r>
  <r>
    <n v="36"/>
    <x v="35"/>
    <s v="Nie POPC"/>
    <n v="2"/>
    <x v="0"/>
    <x v="15"/>
  </r>
  <r>
    <n v="37"/>
    <x v="36"/>
    <s v="Nie POPC"/>
    <n v="2"/>
    <x v="0"/>
    <x v="15"/>
  </r>
  <r>
    <n v="38"/>
    <x v="37"/>
    <s v="Nie POPC"/>
    <n v="5"/>
    <x v="0"/>
    <x v="15"/>
  </r>
  <r>
    <n v="39"/>
    <x v="38"/>
    <s v="Nie POPC"/>
    <n v="2"/>
    <x v="0"/>
    <x v="15"/>
  </r>
  <r>
    <n v="40"/>
    <x v="39"/>
    <s v="Nie POPC"/>
    <n v="9"/>
    <x v="0"/>
    <x v="15"/>
  </r>
  <r>
    <n v="41"/>
    <x v="40"/>
    <s v="Nie POPC"/>
    <n v="8"/>
    <x v="0"/>
    <x v="16"/>
  </r>
  <r>
    <n v="42"/>
    <x v="41"/>
    <s v="Nie POPC"/>
    <n v="4"/>
    <x v="0"/>
    <x v="16"/>
  </r>
  <r>
    <n v="43"/>
    <x v="42"/>
    <s v="Nie POPC"/>
    <n v="4"/>
    <x v="0"/>
    <x v="16"/>
  </r>
  <r>
    <n v="44"/>
    <x v="43"/>
    <s v="Nie POPC"/>
    <n v="1"/>
    <x v="0"/>
    <x v="16"/>
  </r>
  <r>
    <n v="45"/>
    <x v="44"/>
    <s v="Nie POPC"/>
    <n v="5"/>
    <x v="0"/>
    <x v="16"/>
  </r>
  <r>
    <n v="46"/>
    <x v="45"/>
    <s v="Nie POPC"/>
    <n v="3"/>
    <x v="0"/>
    <x v="17"/>
  </r>
  <r>
    <n v="47"/>
    <x v="46"/>
    <s v="Nie POPC"/>
    <n v="1"/>
    <x v="0"/>
    <x v="17"/>
  </r>
  <r>
    <n v="48"/>
    <x v="47"/>
    <s v="Nie POPC"/>
    <n v="3"/>
    <x v="0"/>
    <x v="18"/>
  </r>
  <r>
    <n v="49"/>
    <x v="48"/>
    <s v="Nie POPC"/>
    <n v="12"/>
    <x v="0"/>
    <x v="18"/>
  </r>
  <r>
    <n v="50"/>
    <x v="49"/>
    <s v="Nie POPC"/>
    <n v="1"/>
    <x v="0"/>
    <x v="18"/>
  </r>
  <r>
    <n v="51"/>
    <x v="50"/>
    <s v="Nie POPC"/>
    <n v="1"/>
    <x v="0"/>
    <x v="18"/>
  </r>
  <r>
    <n v="52"/>
    <x v="51"/>
    <s v="Nie POPC"/>
    <n v="2"/>
    <x v="0"/>
    <x v="19"/>
  </r>
  <r>
    <n v="53"/>
    <x v="52"/>
    <s v="Nie POPC"/>
    <n v="1"/>
    <x v="0"/>
    <x v="19"/>
  </r>
  <r>
    <n v="54"/>
    <x v="53"/>
    <s v="Nie POPC"/>
    <n v="4"/>
    <x v="0"/>
    <x v="20"/>
  </r>
  <r>
    <n v="55"/>
    <x v="54"/>
    <s v="Nie POPC"/>
    <n v="16"/>
    <x v="0"/>
    <x v="21"/>
  </r>
  <r>
    <n v="56"/>
    <x v="55"/>
    <s v="Nie POPC"/>
    <n v="17"/>
    <x v="0"/>
    <x v="21"/>
  </r>
  <r>
    <n v="57"/>
    <x v="56"/>
    <s v="Nie POPC"/>
    <n v="18"/>
    <x v="0"/>
    <x v="21"/>
  </r>
  <r>
    <n v="58"/>
    <x v="57"/>
    <s v="Nie POPC"/>
    <n v="25"/>
    <x v="0"/>
    <x v="21"/>
  </r>
  <r>
    <n v="59"/>
    <x v="58"/>
    <s v="Nie POPC"/>
    <n v="3"/>
    <x v="0"/>
    <x v="22"/>
  </r>
  <r>
    <n v="60"/>
    <x v="59"/>
    <s v="Nie POPC"/>
    <n v="3"/>
    <x v="0"/>
    <x v="23"/>
  </r>
  <r>
    <n v="61"/>
    <x v="60"/>
    <s v="Nie POPC"/>
    <n v="2"/>
    <x v="0"/>
    <x v="24"/>
  </r>
  <r>
    <n v="62"/>
    <x v="61"/>
    <s v="Nie POPC"/>
    <n v="3"/>
    <x v="0"/>
    <x v="25"/>
  </r>
  <r>
    <n v="63"/>
    <x v="62"/>
    <s v="Nie POPC"/>
    <n v="7"/>
    <x v="0"/>
    <x v="25"/>
  </r>
  <r>
    <n v="64"/>
    <x v="63"/>
    <s v="Nie POPC"/>
    <n v="18"/>
    <x v="0"/>
    <x v="26"/>
  </r>
  <r>
    <n v="65"/>
    <x v="64"/>
    <s v="Nie POPC"/>
    <n v="2"/>
    <x v="0"/>
    <x v="27"/>
  </r>
  <r>
    <n v="66"/>
    <x v="65"/>
    <s v="Nie POPC"/>
    <n v="2"/>
    <x v="0"/>
    <x v="27"/>
  </r>
  <r>
    <n v="67"/>
    <x v="66"/>
    <s v="Nie POPC"/>
    <n v="305"/>
    <x v="0"/>
    <x v="28"/>
  </r>
  <r>
    <n v="68"/>
    <x v="67"/>
    <s v="Nie POPC"/>
    <n v="31"/>
    <x v="0"/>
    <x v="28"/>
  </r>
  <r>
    <n v="69"/>
    <x v="68"/>
    <s v="Nie POPC"/>
    <n v="50"/>
    <x v="0"/>
    <x v="28"/>
  </r>
  <r>
    <n v="70"/>
    <x v="69"/>
    <s v="Nie POPC"/>
    <n v="122"/>
    <x v="0"/>
    <x v="28"/>
  </r>
  <r>
    <n v="71"/>
    <x v="70"/>
    <s v="Nie POPC"/>
    <n v="24"/>
    <x v="0"/>
    <x v="28"/>
  </r>
  <r>
    <n v="72"/>
    <x v="71"/>
    <s v="Nie POPC"/>
    <n v="4"/>
    <x v="0"/>
    <x v="28"/>
  </r>
  <r>
    <n v="73"/>
    <x v="72"/>
    <s v="Nie POPC"/>
    <n v="28"/>
    <x v="0"/>
    <x v="28"/>
  </r>
  <r>
    <n v="74"/>
    <x v="73"/>
    <s v="Nie POPC"/>
    <n v="4"/>
    <x v="0"/>
    <x v="29"/>
  </r>
  <r>
    <n v="75"/>
    <x v="74"/>
    <s v="Nie POPC"/>
    <n v="2"/>
    <x v="0"/>
    <x v="29"/>
  </r>
  <r>
    <n v="76"/>
    <x v="75"/>
    <s v="Nie POPC"/>
    <n v="2"/>
    <x v="0"/>
    <x v="29"/>
  </r>
  <r>
    <n v="77"/>
    <x v="76"/>
    <s v="Nie POPC"/>
    <n v="4"/>
    <x v="0"/>
    <x v="29"/>
  </r>
  <r>
    <n v="78"/>
    <x v="77"/>
    <s v="Nie POPC"/>
    <n v="1"/>
    <x v="0"/>
    <x v="30"/>
  </r>
  <r>
    <n v="79"/>
    <x v="78"/>
    <s v="Nie POPC"/>
    <n v="2"/>
    <x v="0"/>
    <x v="30"/>
  </r>
  <r>
    <n v="80"/>
    <x v="79"/>
    <s v="Nie POPC"/>
    <n v="6"/>
    <x v="0"/>
    <x v="31"/>
  </r>
  <r>
    <n v="81"/>
    <x v="80"/>
    <s v="Nie POPC"/>
    <n v="3"/>
    <x v="0"/>
    <x v="31"/>
  </r>
  <r>
    <n v="82"/>
    <x v="81"/>
    <s v="Nie POPC"/>
    <n v="8"/>
    <x v="0"/>
    <x v="31"/>
  </r>
  <r>
    <n v="83"/>
    <x v="82"/>
    <s v="Nie POPC"/>
    <n v="7"/>
    <x v="0"/>
    <x v="31"/>
  </r>
  <r>
    <n v="84"/>
    <x v="83"/>
    <s v="Nie POPC"/>
    <n v="7"/>
    <x v="0"/>
    <x v="32"/>
  </r>
  <r>
    <n v="85"/>
    <x v="84"/>
    <s v="Nie POPC"/>
    <n v="1"/>
    <x v="0"/>
    <x v="32"/>
  </r>
  <r>
    <n v="86"/>
    <x v="85"/>
    <s v="Nie POPC"/>
    <n v="3"/>
    <x v="0"/>
    <x v="32"/>
  </r>
  <r>
    <n v="87"/>
    <x v="86"/>
    <s v="Nie POPC"/>
    <n v="2"/>
    <x v="0"/>
    <x v="33"/>
  </r>
  <r>
    <n v="88"/>
    <x v="87"/>
    <s v="Nie POPC"/>
    <n v="1"/>
    <x v="0"/>
    <x v="33"/>
  </r>
  <r>
    <n v="89"/>
    <x v="88"/>
    <s v="Nie POPC"/>
    <n v="3"/>
    <x v="0"/>
    <x v="34"/>
  </r>
  <r>
    <n v="90"/>
    <x v="89"/>
    <s v="Nie POPC"/>
    <n v="5"/>
    <x v="0"/>
    <x v="34"/>
  </r>
  <r>
    <n v="91"/>
    <x v="90"/>
    <s v="Nie POPC"/>
    <n v="5"/>
    <x v="0"/>
    <x v="3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przestawna1" cacheId="0" applyNumberFormats="0" applyBorderFormats="0" applyFontFormats="0" applyPatternFormats="0" applyAlignmentFormats="0" applyWidthHeightFormats="1" dataCaption="Wartości" updatedVersion="6" minRefreshableVersion="3" useAutoFormatting="1" itemPrintTitles="1" createdVersion="6" indent="0" outline="1" outlineData="1" multipleFieldFilters="0">
  <location ref="A1:B129" firstHeaderRow="1" firstDataRow="1" firstDataCol="1"/>
  <pivotFields count="6">
    <pivotField showAll="0"/>
    <pivotField axis="axisRow" showAll="0">
      <items count="9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t="default"/>
      </items>
    </pivotField>
    <pivotField showAll="0"/>
    <pivotField dataField="1" showAll="0"/>
    <pivotField axis="axisRow" showAll="0">
      <items count="2">
        <item x="0"/>
        <item t="default"/>
      </items>
    </pivotField>
    <pivotField axis="axisRow" showAll="0" defaultSubtotal="0">
      <items count="3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m="1" x="35"/>
      </items>
    </pivotField>
  </pivotFields>
  <rowFields count="3">
    <field x="4"/>
    <field x="5"/>
    <field x="1"/>
  </rowFields>
  <rowItems count="128">
    <i>
      <x/>
    </i>
    <i r="1">
      <x/>
    </i>
    <i r="2">
      <x/>
    </i>
    <i r="2">
      <x v="1"/>
    </i>
    <i r="2">
      <x v="2"/>
    </i>
    <i r="2">
      <x v="3"/>
    </i>
    <i r="1">
      <x v="1"/>
    </i>
    <i r="2">
      <x v="4"/>
    </i>
    <i r="2">
      <x v="5"/>
    </i>
    <i r="1">
      <x v="2"/>
    </i>
    <i r="2">
      <x v="6"/>
    </i>
    <i r="1">
      <x v="3"/>
    </i>
    <i r="2">
      <x v="7"/>
    </i>
    <i r="2">
      <x v="8"/>
    </i>
    <i r="2">
      <x v="9"/>
    </i>
    <i r="1">
      <x v="4"/>
    </i>
    <i r="2">
      <x v="10"/>
    </i>
    <i r="2">
      <x v="11"/>
    </i>
    <i r="1">
      <x v="5"/>
    </i>
    <i r="2">
      <x v="12"/>
    </i>
    <i r="2">
      <x v="13"/>
    </i>
    <i r="2">
      <x v="14"/>
    </i>
    <i r="1">
      <x v="6"/>
    </i>
    <i r="2">
      <x v="15"/>
    </i>
    <i r="1">
      <x v="7"/>
    </i>
    <i r="2">
      <x v="16"/>
    </i>
    <i r="2">
      <x v="17"/>
    </i>
    <i r="1">
      <x v="8"/>
    </i>
    <i r="2">
      <x v="18"/>
    </i>
    <i r="2">
      <x v="19"/>
    </i>
    <i r="1">
      <x v="9"/>
    </i>
    <i r="2">
      <x v="20"/>
    </i>
    <i r="2">
      <x v="21"/>
    </i>
    <i r="1">
      <x v="10"/>
    </i>
    <i r="2">
      <x v="22"/>
    </i>
    <i r="2">
      <x v="23"/>
    </i>
    <i r="2">
      <x v="24"/>
    </i>
    <i r="2">
      <x v="25"/>
    </i>
    <i r="1">
      <x v="11"/>
    </i>
    <i r="2">
      <x v="26"/>
    </i>
    <i r="1">
      <x v="12"/>
    </i>
    <i r="2">
      <x v="27"/>
    </i>
    <i r="2">
      <x v="28"/>
    </i>
    <i r="1">
      <x v="13"/>
    </i>
    <i r="2">
      <x v="29"/>
    </i>
    <i r="1">
      <x v="14"/>
    </i>
    <i r="2">
      <x v="30"/>
    </i>
    <i r="2">
      <x v="31"/>
    </i>
    <i r="2">
      <x v="32"/>
    </i>
    <i r="2">
      <x v="33"/>
    </i>
    <i r="1">
      <x v="15"/>
    </i>
    <i r="2">
      <x v="34"/>
    </i>
    <i r="2">
      <x v="35"/>
    </i>
    <i r="2">
      <x v="36"/>
    </i>
    <i r="2">
      <x v="37"/>
    </i>
    <i r="2">
      <x v="38"/>
    </i>
    <i r="2">
      <x v="39"/>
    </i>
    <i r="1">
      <x v="16"/>
    </i>
    <i r="2">
      <x v="40"/>
    </i>
    <i r="2">
      <x v="41"/>
    </i>
    <i r="2">
      <x v="42"/>
    </i>
    <i r="2">
      <x v="43"/>
    </i>
    <i r="2">
      <x v="44"/>
    </i>
    <i r="1">
      <x v="17"/>
    </i>
    <i r="2">
      <x v="45"/>
    </i>
    <i r="2">
      <x v="46"/>
    </i>
    <i r="1">
      <x v="18"/>
    </i>
    <i r="2">
      <x v="47"/>
    </i>
    <i r="2">
      <x v="48"/>
    </i>
    <i r="2">
      <x v="49"/>
    </i>
    <i r="2">
      <x v="50"/>
    </i>
    <i r="1">
      <x v="19"/>
    </i>
    <i r="2">
      <x v="51"/>
    </i>
    <i r="2">
      <x v="52"/>
    </i>
    <i r="1">
      <x v="20"/>
    </i>
    <i r="2">
      <x v="53"/>
    </i>
    <i r="1">
      <x v="21"/>
    </i>
    <i r="2">
      <x v="54"/>
    </i>
    <i r="2">
      <x v="55"/>
    </i>
    <i r="2">
      <x v="56"/>
    </i>
    <i r="2">
      <x v="57"/>
    </i>
    <i r="1">
      <x v="22"/>
    </i>
    <i r="2">
      <x v="58"/>
    </i>
    <i r="1">
      <x v="23"/>
    </i>
    <i r="2">
      <x v="59"/>
    </i>
    <i r="1">
      <x v="24"/>
    </i>
    <i r="2">
      <x v="60"/>
    </i>
    <i r="1">
      <x v="25"/>
    </i>
    <i r="2">
      <x v="61"/>
    </i>
    <i r="2">
      <x v="62"/>
    </i>
    <i r="1">
      <x v="26"/>
    </i>
    <i r="2">
      <x v="63"/>
    </i>
    <i r="1">
      <x v="27"/>
    </i>
    <i r="2">
      <x v="64"/>
    </i>
    <i r="2">
      <x v="65"/>
    </i>
    <i r="1">
      <x v="28"/>
    </i>
    <i r="2">
      <x v="66"/>
    </i>
    <i r="2">
      <x v="67"/>
    </i>
    <i r="2">
      <x v="68"/>
    </i>
    <i r="2">
      <x v="69"/>
    </i>
    <i r="2">
      <x v="70"/>
    </i>
    <i r="2">
      <x v="71"/>
    </i>
    <i r="2">
      <x v="72"/>
    </i>
    <i r="1">
      <x v="29"/>
    </i>
    <i r="2">
      <x v="73"/>
    </i>
    <i r="2">
      <x v="74"/>
    </i>
    <i r="2">
      <x v="75"/>
    </i>
    <i r="2">
      <x v="76"/>
    </i>
    <i r="1">
      <x v="30"/>
    </i>
    <i r="2">
      <x v="77"/>
    </i>
    <i r="2">
      <x v="78"/>
    </i>
    <i r="1">
      <x v="31"/>
    </i>
    <i r="2">
      <x v="79"/>
    </i>
    <i r="2">
      <x v="80"/>
    </i>
    <i r="2">
      <x v="81"/>
    </i>
    <i r="2">
      <x v="82"/>
    </i>
    <i r="1">
      <x v="32"/>
    </i>
    <i r="2">
      <x v="83"/>
    </i>
    <i r="2">
      <x v="84"/>
    </i>
    <i r="2">
      <x v="85"/>
    </i>
    <i r="1">
      <x v="33"/>
    </i>
    <i r="2">
      <x v="86"/>
    </i>
    <i r="2">
      <x v="87"/>
    </i>
    <i r="1">
      <x v="34"/>
    </i>
    <i r="2">
      <x v="88"/>
    </i>
    <i r="2">
      <x v="89"/>
    </i>
    <i r="2">
      <x v="90"/>
    </i>
    <i t="grand">
      <x/>
    </i>
  </rowItems>
  <colItems count="1">
    <i/>
  </colItems>
  <dataFields count="1">
    <dataField name="Suma z liczba lokalizacji" fld="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9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9"/>
  <sheetViews>
    <sheetView workbookViewId="0">
      <selection activeCell="B1" sqref="B1"/>
    </sheetView>
  </sheetViews>
  <sheetFormatPr defaultRowHeight="14.5" x14ac:dyDescent="0.35"/>
  <cols>
    <col min="1" max="1" width="27.453125" bestFit="1" customWidth="1"/>
    <col min="2" max="2" width="22.1796875" bestFit="1" customWidth="1"/>
  </cols>
  <sheetData>
    <row r="1" spans="1:2" x14ac:dyDescent="0.35">
      <c r="A1" s="81" t="s">
        <v>3824</v>
      </c>
      <c r="B1" t="s">
        <v>3826</v>
      </c>
    </row>
    <row r="2" spans="1:2" x14ac:dyDescent="0.35">
      <c r="A2" s="82" t="s">
        <v>14</v>
      </c>
      <c r="B2" s="84">
        <v>1001</v>
      </c>
    </row>
    <row r="3" spans="1:2" x14ac:dyDescent="0.35">
      <c r="A3" s="83" t="s">
        <v>180</v>
      </c>
      <c r="B3" s="84"/>
    </row>
    <row r="4" spans="1:2" x14ac:dyDescent="0.35">
      <c r="A4" s="85">
        <v>1</v>
      </c>
      <c r="B4" s="84">
        <v>11</v>
      </c>
    </row>
    <row r="5" spans="1:2" x14ac:dyDescent="0.35">
      <c r="A5" s="85">
        <v>2</v>
      </c>
      <c r="B5" s="84">
        <v>6</v>
      </c>
    </row>
    <row r="6" spans="1:2" x14ac:dyDescent="0.35">
      <c r="A6" s="85">
        <v>3</v>
      </c>
      <c r="B6" s="84">
        <v>4</v>
      </c>
    </row>
    <row r="7" spans="1:2" x14ac:dyDescent="0.35">
      <c r="A7" s="85">
        <v>4</v>
      </c>
      <c r="B7" s="84">
        <v>1</v>
      </c>
    </row>
    <row r="8" spans="1:2" x14ac:dyDescent="0.35">
      <c r="A8" s="83" t="s">
        <v>403</v>
      </c>
      <c r="B8" s="84"/>
    </row>
    <row r="9" spans="1:2" x14ac:dyDescent="0.35">
      <c r="A9" s="85">
        <v>5</v>
      </c>
      <c r="B9" s="84">
        <v>1</v>
      </c>
    </row>
    <row r="10" spans="1:2" x14ac:dyDescent="0.35">
      <c r="A10" s="85">
        <v>6</v>
      </c>
      <c r="B10" s="84">
        <v>1</v>
      </c>
    </row>
    <row r="11" spans="1:2" x14ac:dyDescent="0.35">
      <c r="A11" s="83" t="s">
        <v>315</v>
      </c>
      <c r="B11" s="84"/>
    </row>
    <row r="12" spans="1:2" x14ac:dyDescent="0.35">
      <c r="A12" s="85">
        <v>7</v>
      </c>
      <c r="B12" s="84">
        <v>1</v>
      </c>
    </row>
    <row r="13" spans="1:2" x14ac:dyDescent="0.35">
      <c r="A13" s="83" t="s">
        <v>54</v>
      </c>
      <c r="B13" s="84"/>
    </row>
    <row r="14" spans="1:2" x14ac:dyDescent="0.35">
      <c r="A14" s="85">
        <v>8</v>
      </c>
      <c r="B14" s="84">
        <v>9</v>
      </c>
    </row>
    <row r="15" spans="1:2" x14ac:dyDescent="0.35">
      <c r="A15" s="85">
        <v>9</v>
      </c>
      <c r="B15" s="84">
        <v>7</v>
      </c>
    </row>
    <row r="16" spans="1:2" x14ac:dyDescent="0.35">
      <c r="A16" s="85">
        <v>10</v>
      </c>
      <c r="B16" s="84">
        <v>2</v>
      </c>
    </row>
    <row r="17" spans="1:2" x14ac:dyDescent="0.35">
      <c r="A17" s="83" t="s">
        <v>340</v>
      </c>
      <c r="B17" s="84"/>
    </row>
    <row r="18" spans="1:2" x14ac:dyDescent="0.35">
      <c r="A18" s="85">
        <v>11</v>
      </c>
      <c r="B18" s="84">
        <v>6</v>
      </c>
    </row>
    <row r="19" spans="1:2" x14ac:dyDescent="0.35">
      <c r="A19" s="85">
        <v>12</v>
      </c>
      <c r="B19" s="84">
        <v>2</v>
      </c>
    </row>
    <row r="20" spans="1:2" x14ac:dyDescent="0.35">
      <c r="A20" s="83" t="s">
        <v>60</v>
      </c>
      <c r="B20" s="84"/>
    </row>
    <row r="21" spans="1:2" x14ac:dyDescent="0.35">
      <c r="A21" s="85">
        <v>13</v>
      </c>
      <c r="B21" s="84">
        <v>6</v>
      </c>
    </row>
    <row r="22" spans="1:2" x14ac:dyDescent="0.35">
      <c r="A22" s="85">
        <v>14</v>
      </c>
      <c r="B22" s="84">
        <v>4</v>
      </c>
    </row>
    <row r="23" spans="1:2" x14ac:dyDescent="0.35">
      <c r="A23" s="85">
        <v>15</v>
      </c>
      <c r="B23" s="84">
        <v>1</v>
      </c>
    </row>
    <row r="24" spans="1:2" x14ac:dyDescent="0.35">
      <c r="A24" s="83" t="s">
        <v>176</v>
      </c>
      <c r="B24" s="84"/>
    </row>
    <row r="25" spans="1:2" x14ac:dyDescent="0.35">
      <c r="A25" s="85">
        <v>16</v>
      </c>
      <c r="B25" s="84">
        <v>2</v>
      </c>
    </row>
    <row r="26" spans="1:2" x14ac:dyDescent="0.35">
      <c r="A26" s="83" t="s">
        <v>194</v>
      </c>
      <c r="B26" s="84"/>
    </row>
    <row r="27" spans="1:2" x14ac:dyDescent="0.35">
      <c r="A27" s="85">
        <v>17</v>
      </c>
      <c r="B27" s="84">
        <v>4</v>
      </c>
    </row>
    <row r="28" spans="1:2" x14ac:dyDescent="0.35">
      <c r="A28" s="85">
        <v>18</v>
      </c>
      <c r="B28" s="84">
        <v>1</v>
      </c>
    </row>
    <row r="29" spans="1:2" x14ac:dyDescent="0.35">
      <c r="A29" s="83" t="s">
        <v>57</v>
      </c>
      <c r="B29" s="84"/>
    </row>
    <row r="30" spans="1:2" x14ac:dyDescent="0.35">
      <c r="A30" s="85">
        <v>19</v>
      </c>
      <c r="B30" s="84">
        <v>8</v>
      </c>
    </row>
    <row r="31" spans="1:2" x14ac:dyDescent="0.35">
      <c r="A31" s="85">
        <v>20</v>
      </c>
      <c r="B31" s="84">
        <v>6</v>
      </c>
    </row>
    <row r="32" spans="1:2" x14ac:dyDescent="0.35">
      <c r="A32" s="83" t="s">
        <v>183</v>
      </c>
      <c r="B32" s="84"/>
    </row>
    <row r="33" spans="1:2" x14ac:dyDescent="0.35">
      <c r="A33" s="85">
        <v>21</v>
      </c>
      <c r="B33" s="84">
        <v>12</v>
      </c>
    </row>
    <row r="34" spans="1:2" x14ac:dyDescent="0.35">
      <c r="A34" s="85">
        <v>22</v>
      </c>
      <c r="B34" s="84">
        <v>9</v>
      </c>
    </row>
    <row r="35" spans="1:2" x14ac:dyDescent="0.35">
      <c r="A35" s="83" t="s">
        <v>36</v>
      </c>
      <c r="B35" s="84"/>
    </row>
    <row r="36" spans="1:2" x14ac:dyDescent="0.35">
      <c r="A36" s="85">
        <v>23</v>
      </c>
      <c r="B36" s="84">
        <v>6</v>
      </c>
    </row>
    <row r="37" spans="1:2" x14ac:dyDescent="0.35">
      <c r="A37" s="85">
        <v>24</v>
      </c>
      <c r="B37" s="84">
        <v>2</v>
      </c>
    </row>
    <row r="38" spans="1:2" x14ac:dyDescent="0.35">
      <c r="A38" s="85">
        <v>25</v>
      </c>
      <c r="B38" s="84">
        <v>1</v>
      </c>
    </row>
    <row r="39" spans="1:2" x14ac:dyDescent="0.35">
      <c r="A39" s="85">
        <v>26</v>
      </c>
      <c r="B39" s="84">
        <v>2</v>
      </c>
    </row>
    <row r="40" spans="1:2" x14ac:dyDescent="0.35">
      <c r="A40" s="83" t="s">
        <v>182</v>
      </c>
      <c r="B40" s="84"/>
    </row>
    <row r="41" spans="1:2" x14ac:dyDescent="0.35">
      <c r="A41" s="85">
        <v>27</v>
      </c>
      <c r="B41" s="84">
        <v>3</v>
      </c>
    </row>
    <row r="42" spans="1:2" x14ac:dyDescent="0.35">
      <c r="A42" s="83" t="s">
        <v>401</v>
      </c>
      <c r="B42" s="84"/>
    </row>
    <row r="43" spans="1:2" x14ac:dyDescent="0.35">
      <c r="A43" s="85">
        <v>28</v>
      </c>
      <c r="B43" s="84">
        <v>7</v>
      </c>
    </row>
    <row r="44" spans="1:2" x14ac:dyDescent="0.35">
      <c r="A44" s="85">
        <v>29</v>
      </c>
      <c r="B44" s="84">
        <v>14</v>
      </c>
    </row>
    <row r="45" spans="1:2" x14ac:dyDescent="0.35">
      <c r="A45" s="83" t="s">
        <v>223</v>
      </c>
      <c r="B45" s="84"/>
    </row>
    <row r="46" spans="1:2" x14ac:dyDescent="0.35">
      <c r="A46" s="85">
        <v>30</v>
      </c>
      <c r="B46" s="84">
        <v>4</v>
      </c>
    </row>
    <row r="47" spans="1:2" x14ac:dyDescent="0.35">
      <c r="A47" s="83" t="s">
        <v>24</v>
      </c>
      <c r="B47" s="84"/>
    </row>
    <row r="48" spans="1:2" x14ac:dyDescent="0.35">
      <c r="A48" s="85">
        <v>31</v>
      </c>
      <c r="B48" s="84">
        <v>7</v>
      </c>
    </row>
    <row r="49" spans="1:2" x14ac:dyDescent="0.35">
      <c r="A49" s="85">
        <v>32</v>
      </c>
      <c r="B49" s="84">
        <v>7</v>
      </c>
    </row>
    <row r="50" spans="1:2" x14ac:dyDescent="0.35">
      <c r="A50" s="85">
        <v>33</v>
      </c>
      <c r="B50" s="84">
        <v>4</v>
      </c>
    </row>
    <row r="51" spans="1:2" x14ac:dyDescent="0.35">
      <c r="A51" s="85">
        <v>34</v>
      </c>
      <c r="B51" s="84">
        <v>19</v>
      </c>
    </row>
    <row r="52" spans="1:2" x14ac:dyDescent="0.35">
      <c r="A52" s="83" t="s">
        <v>49</v>
      </c>
      <c r="B52" s="84"/>
    </row>
    <row r="53" spans="1:2" x14ac:dyDescent="0.35">
      <c r="A53" s="85">
        <v>35</v>
      </c>
      <c r="B53" s="84">
        <v>5</v>
      </c>
    </row>
    <row r="54" spans="1:2" x14ac:dyDescent="0.35">
      <c r="A54" s="85">
        <v>36</v>
      </c>
      <c r="B54" s="84">
        <v>2</v>
      </c>
    </row>
    <row r="55" spans="1:2" x14ac:dyDescent="0.35">
      <c r="A55" s="85">
        <v>37</v>
      </c>
      <c r="B55" s="84">
        <v>2</v>
      </c>
    </row>
    <row r="56" spans="1:2" x14ac:dyDescent="0.35">
      <c r="A56" s="85">
        <v>38</v>
      </c>
      <c r="B56" s="84">
        <v>5</v>
      </c>
    </row>
    <row r="57" spans="1:2" x14ac:dyDescent="0.35">
      <c r="A57" s="85">
        <v>39</v>
      </c>
      <c r="B57" s="84">
        <v>2</v>
      </c>
    </row>
    <row r="58" spans="1:2" x14ac:dyDescent="0.35">
      <c r="A58" s="85">
        <v>40</v>
      </c>
      <c r="B58" s="84">
        <v>9</v>
      </c>
    </row>
    <row r="59" spans="1:2" x14ac:dyDescent="0.35">
      <c r="A59" s="83" t="s">
        <v>314</v>
      </c>
      <c r="B59" s="84"/>
    </row>
    <row r="60" spans="1:2" x14ac:dyDescent="0.35">
      <c r="A60" s="85">
        <v>41</v>
      </c>
      <c r="B60" s="84">
        <v>8</v>
      </c>
    </row>
    <row r="61" spans="1:2" x14ac:dyDescent="0.35">
      <c r="A61" s="85">
        <v>42</v>
      </c>
      <c r="B61" s="84">
        <v>4</v>
      </c>
    </row>
    <row r="62" spans="1:2" x14ac:dyDescent="0.35">
      <c r="A62" s="85">
        <v>43</v>
      </c>
      <c r="B62" s="84">
        <v>4</v>
      </c>
    </row>
    <row r="63" spans="1:2" x14ac:dyDescent="0.35">
      <c r="A63" s="85">
        <v>44</v>
      </c>
      <c r="B63" s="84">
        <v>1</v>
      </c>
    </row>
    <row r="64" spans="1:2" x14ac:dyDescent="0.35">
      <c r="A64" s="85">
        <v>45</v>
      </c>
      <c r="B64" s="84">
        <v>5</v>
      </c>
    </row>
    <row r="65" spans="1:2" x14ac:dyDescent="0.35">
      <c r="A65" s="83" t="s">
        <v>179</v>
      </c>
      <c r="B65" s="84"/>
    </row>
    <row r="66" spans="1:2" x14ac:dyDescent="0.35">
      <c r="A66" s="85">
        <v>46</v>
      </c>
      <c r="B66" s="84">
        <v>3</v>
      </c>
    </row>
    <row r="67" spans="1:2" x14ac:dyDescent="0.35">
      <c r="A67" s="85">
        <v>47</v>
      </c>
      <c r="B67" s="84">
        <v>1</v>
      </c>
    </row>
    <row r="68" spans="1:2" x14ac:dyDescent="0.35">
      <c r="A68" s="83" t="s">
        <v>19</v>
      </c>
      <c r="B68" s="84"/>
    </row>
    <row r="69" spans="1:2" x14ac:dyDescent="0.35">
      <c r="A69" s="85">
        <v>48</v>
      </c>
      <c r="B69" s="84">
        <v>3</v>
      </c>
    </row>
    <row r="70" spans="1:2" x14ac:dyDescent="0.35">
      <c r="A70" s="85">
        <v>49</v>
      </c>
      <c r="B70" s="84">
        <v>12</v>
      </c>
    </row>
    <row r="71" spans="1:2" x14ac:dyDescent="0.35">
      <c r="A71" s="85">
        <v>50</v>
      </c>
      <c r="B71" s="84">
        <v>1</v>
      </c>
    </row>
    <row r="72" spans="1:2" x14ac:dyDescent="0.35">
      <c r="A72" s="85">
        <v>51</v>
      </c>
      <c r="B72" s="84">
        <v>1</v>
      </c>
    </row>
    <row r="73" spans="1:2" x14ac:dyDescent="0.35">
      <c r="A73" s="83" t="s">
        <v>341</v>
      </c>
      <c r="B73" s="84"/>
    </row>
    <row r="74" spans="1:2" x14ac:dyDescent="0.35">
      <c r="A74" s="85">
        <v>52</v>
      </c>
      <c r="B74" s="84">
        <v>2</v>
      </c>
    </row>
    <row r="75" spans="1:2" x14ac:dyDescent="0.35">
      <c r="A75" s="85">
        <v>53</v>
      </c>
      <c r="B75" s="84">
        <v>1</v>
      </c>
    </row>
    <row r="76" spans="1:2" x14ac:dyDescent="0.35">
      <c r="A76" s="83" t="s">
        <v>193</v>
      </c>
      <c r="B76" s="84"/>
    </row>
    <row r="77" spans="1:2" x14ac:dyDescent="0.35">
      <c r="A77" s="85">
        <v>54</v>
      </c>
      <c r="B77" s="84">
        <v>4</v>
      </c>
    </row>
    <row r="78" spans="1:2" x14ac:dyDescent="0.35">
      <c r="A78" s="83" t="s">
        <v>3344</v>
      </c>
      <c r="B78" s="84"/>
    </row>
    <row r="79" spans="1:2" x14ac:dyDescent="0.35">
      <c r="A79" s="85">
        <v>55</v>
      </c>
      <c r="B79" s="84">
        <v>16</v>
      </c>
    </row>
    <row r="80" spans="1:2" x14ac:dyDescent="0.35">
      <c r="A80" s="85">
        <v>56</v>
      </c>
      <c r="B80" s="84">
        <v>17</v>
      </c>
    </row>
    <row r="81" spans="1:2" x14ac:dyDescent="0.35">
      <c r="A81" s="85">
        <v>57</v>
      </c>
      <c r="B81" s="84">
        <v>18</v>
      </c>
    </row>
    <row r="82" spans="1:2" x14ac:dyDescent="0.35">
      <c r="A82" s="85">
        <v>58</v>
      </c>
      <c r="B82" s="84">
        <v>25</v>
      </c>
    </row>
    <row r="83" spans="1:2" x14ac:dyDescent="0.35">
      <c r="A83" s="83" t="s">
        <v>446</v>
      </c>
      <c r="B83" s="84"/>
    </row>
    <row r="84" spans="1:2" x14ac:dyDescent="0.35">
      <c r="A84" s="85">
        <v>59</v>
      </c>
      <c r="B84" s="84">
        <v>3</v>
      </c>
    </row>
    <row r="85" spans="1:2" x14ac:dyDescent="0.35">
      <c r="A85" s="83" t="s">
        <v>177</v>
      </c>
      <c r="B85" s="84"/>
    </row>
    <row r="86" spans="1:2" x14ac:dyDescent="0.35">
      <c r="A86" s="85">
        <v>60</v>
      </c>
      <c r="B86" s="84">
        <v>3</v>
      </c>
    </row>
    <row r="87" spans="1:2" x14ac:dyDescent="0.35">
      <c r="A87" s="83" t="s">
        <v>317</v>
      </c>
      <c r="B87" s="84"/>
    </row>
    <row r="88" spans="1:2" x14ac:dyDescent="0.35">
      <c r="A88" s="85">
        <v>61</v>
      </c>
      <c r="B88" s="84">
        <v>2</v>
      </c>
    </row>
    <row r="89" spans="1:2" x14ac:dyDescent="0.35">
      <c r="A89" s="83" t="s">
        <v>168</v>
      </c>
      <c r="B89" s="84"/>
    </row>
    <row r="90" spans="1:2" x14ac:dyDescent="0.35">
      <c r="A90" s="85">
        <v>62</v>
      </c>
      <c r="B90" s="84">
        <v>3</v>
      </c>
    </row>
    <row r="91" spans="1:2" x14ac:dyDescent="0.35">
      <c r="A91" s="85">
        <v>63</v>
      </c>
      <c r="B91" s="84">
        <v>7</v>
      </c>
    </row>
    <row r="92" spans="1:2" x14ac:dyDescent="0.35">
      <c r="A92" s="83" t="s">
        <v>402</v>
      </c>
      <c r="B92" s="84"/>
    </row>
    <row r="93" spans="1:2" x14ac:dyDescent="0.35">
      <c r="A93" s="85">
        <v>64</v>
      </c>
      <c r="B93" s="84">
        <v>18</v>
      </c>
    </row>
    <row r="94" spans="1:2" x14ac:dyDescent="0.35">
      <c r="A94" s="83" t="s">
        <v>342</v>
      </c>
      <c r="B94" s="84"/>
    </row>
    <row r="95" spans="1:2" x14ac:dyDescent="0.35">
      <c r="A95" s="85">
        <v>65</v>
      </c>
      <c r="B95" s="84">
        <v>2</v>
      </c>
    </row>
    <row r="96" spans="1:2" x14ac:dyDescent="0.35">
      <c r="A96" s="85">
        <v>66</v>
      </c>
      <c r="B96" s="84">
        <v>2</v>
      </c>
    </row>
    <row r="97" spans="1:2" x14ac:dyDescent="0.35">
      <c r="A97" s="83" t="s">
        <v>496</v>
      </c>
      <c r="B97" s="84"/>
    </row>
    <row r="98" spans="1:2" x14ac:dyDescent="0.35">
      <c r="A98" s="85">
        <v>67</v>
      </c>
      <c r="B98" s="84">
        <v>305</v>
      </c>
    </row>
    <row r="99" spans="1:2" x14ac:dyDescent="0.35">
      <c r="A99" s="85">
        <v>68</v>
      </c>
      <c r="B99" s="84">
        <v>31</v>
      </c>
    </row>
    <row r="100" spans="1:2" x14ac:dyDescent="0.35">
      <c r="A100" s="85">
        <v>69</v>
      </c>
      <c r="B100" s="84">
        <v>50</v>
      </c>
    </row>
    <row r="101" spans="1:2" x14ac:dyDescent="0.35">
      <c r="A101" s="85">
        <v>70</v>
      </c>
      <c r="B101" s="84">
        <v>122</v>
      </c>
    </row>
    <row r="102" spans="1:2" x14ac:dyDescent="0.35">
      <c r="A102" s="85">
        <v>71</v>
      </c>
      <c r="B102" s="84">
        <v>24</v>
      </c>
    </row>
    <row r="103" spans="1:2" x14ac:dyDescent="0.35">
      <c r="A103" s="85">
        <v>72</v>
      </c>
      <c r="B103" s="84">
        <v>4</v>
      </c>
    </row>
    <row r="104" spans="1:2" x14ac:dyDescent="0.35">
      <c r="A104" s="85">
        <v>73</v>
      </c>
      <c r="B104" s="84">
        <v>28</v>
      </c>
    </row>
    <row r="105" spans="1:2" x14ac:dyDescent="0.35">
      <c r="A105" s="83" t="s">
        <v>15</v>
      </c>
      <c r="B105" s="84"/>
    </row>
    <row r="106" spans="1:2" x14ac:dyDescent="0.35">
      <c r="A106" s="85">
        <v>74</v>
      </c>
      <c r="B106" s="84">
        <v>4</v>
      </c>
    </row>
    <row r="107" spans="1:2" x14ac:dyDescent="0.35">
      <c r="A107" s="85">
        <v>75</v>
      </c>
      <c r="B107" s="84">
        <v>2</v>
      </c>
    </row>
    <row r="108" spans="1:2" x14ac:dyDescent="0.35">
      <c r="A108" s="85">
        <v>76</v>
      </c>
      <c r="B108" s="84">
        <v>2</v>
      </c>
    </row>
    <row r="109" spans="1:2" x14ac:dyDescent="0.35">
      <c r="A109" s="85">
        <v>77</v>
      </c>
      <c r="B109" s="84">
        <v>4</v>
      </c>
    </row>
    <row r="110" spans="1:2" x14ac:dyDescent="0.35">
      <c r="A110" s="83" t="s">
        <v>406</v>
      </c>
      <c r="B110" s="84"/>
    </row>
    <row r="111" spans="1:2" x14ac:dyDescent="0.35">
      <c r="A111" s="85">
        <v>78</v>
      </c>
      <c r="B111" s="84">
        <v>1</v>
      </c>
    </row>
    <row r="112" spans="1:2" x14ac:dyDescent="0.35">
      <c r="A112" s="85">
        <v>79</v>
      </c>
      <c r="B112" s="84">
        <v>2</v>
      </c>
    </row>
    <row r="113" spans="1:2" x14ac:dyDescent="0.35">
      <c r="A113" s="83" t="s">
        <v>140</v>
      </c>
      <c r="B113" s="84"/>
    </row>
    <row r="114" spans="1:2" x14ac:dyDescent="0.35">
      <c r="A114" s="85">
        <v>80</v>
      </c>
      <c r="B114" s="84">
        <v>6</v>
      </c>
    </row>
    <row r="115" spans="1:2" x14ac:dyDescent="0.35">
      <c r="A115" s="85">
        <v>81</v>
      </c>
      <c r="B115" s="84">
        <v>3</v>
      </c>
    </row>
    <row r="116" spans="1:2" x14ac:dyDescent="0.35">
      <c r="A116" s="85">
        <v>82</v>
      </c>
      <c r="B116" s="84">
        <v>8</v>
      </c>
    </row>
    <row r="117" spans="1:2" x14ac:dyDescent="0.35">
      <c r="A117" s="85">
        <v>83</v>
      </c>
      <c r="B117" s="84">
        <v>7</v>
      </c>
    </row>
    <row r="118" spans="1:2" x14ac:dyDescent="0.35">
      <c r="A118" s="83" t="s">
        <v>234</v>
      </c>
      <c r="B118" s="84"/>
    </row>
    <row r="119" spans="1:2" x14ac:dyDescent="0.35">
      <c r="A119" s="85">
        <v>84</v>
      </c>
      <c r="B119" s="84">
        <v>7</v>
      </c>
    </row>
    <row r="120" spans="1:2" x14ac:dyDescent="0.35">
      <c r="A120" s="85">
        <v>85</v>
      </c>
      <c r="B120" s="84">
        <v>1</v>
      </c>
    </row>
    <row r="121" spans="1:2" x14ac:dyDescent="0.35">
      <c r="A121" s="85">
        <v>86</v>
      </c>
      <c r="B121" s="84">
        <v>3</v>
      </c>
    </row>
    <row r="122" spans="1:2" x14ac:dyDescent="0.35">
      <c r="A122" s="83" t="s">
        <v>362</v>
      </c>
      <c r="B122" s="84"/>
    </row>
    <row r="123" spans="1:2" x14ac:dyDescent="0.35">
      <c r="A123" s="85">
        <v>87</v>
      </c>
      <c r="B123" s="84">
        <v>2</v>
      </c>
    </row>
    <row r="124" spans="1:2" x14ac:dyDescent="0.35">
      <c r="A124" s="85">
        <v>88</v>
      </c>
      <c r="B124" s="84">
        <v>1</v>
      </c>
    </row>
    <row r="125" spans="1:2" x14ac:dyDescent="0.35">
      <c r="A125" s="83" t="s">
        <v>477</v>
      </c>
      <c r="B125" s="84"/>
    </row>
    <row r="126" spans="1:2" x14ac:dyDescent="0.35">
      <c r="A126" s="85">
        <v>89</v>
      </c>
      <c r="B126" s="84">
        <v>3</v>
      </c>
    </row>
    <row r="127" spans="1:2" x14ac:dyDescent="0.35">
      <c r="A127" s="85">
        <v>90</v>
      </c>
      <c r="B127" s="84">
        <v>5</v>
      </c>
    </row>
    <row r="128" spans="1:2" x14ac:dyDescent="0.35">
      <c r="A128" s="85">
        <v>91</v>
      </c>
      <c r="B128" s="84">
        <v>5</v>
      </c>
    </row>
    <row r="129" spans="1:2" x14ac:dyDescent="0.35">
      <c r="A129" s="82" t="s">
        <v>3825</v>
      </c>
      <c r="B129" s="84">
        <v>1001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2"/>
  <sheetViews>
    <sheetView topLeftCell="A7" workbookViewId="0">
      <selection activeCell="T16" sqref="T16:U22"/>
    </sheetView>
  </sheetViews>
  <sheetFormatPr defaultColWidth="8.7265625" defaultRowHeight="14.5" x14ac:dyDescent="0.35"/>
  <cols>
    <col min="1" max="1" width="8.7265625" style="4"/>
    <col min="2" max="2" width="12.54296875" style="4" customWidth="1"/>
    <col min="3" max="11" width="8.7265625" style="4"/>
    <col min="12" max="12" width="14.54296875" style="4" customWidth="1"/>
    <col min="13" max="14" width="8.7265625" style="4"/>
    <col min="15" max="15" width="15.453125" style="4" customWidth="1"/>
    <col min="16" max="16" width="12.81640625" style="4" customWidth="1"/>
    <col min="17" max="17" width="19.54296875" style="4" customWidth="1"/>
    <col min="18" max="18" width="8.7265625" style="4"/>
    <col min="19" max="19" width="14.26953125" style="4" customWidth="1"/>
    <col min="20" max="20" width="8.7265625" style="4"/>
    <col min="21" max="21" width="18.81640625" style="4" customWidth="1"/>
    <col min="22" max="22" width="8.7265625" style="4"/>
    <col min="23" max="23" width="15.26953125" style="4" customWidth="1"/>
    <col min="24" max="16384" width="8.7265625" style="4"/>
  </cols>
  <sheetData>
    <row r="1" spans="1:23" ht="15" thickBot="1" x14ac:dyDescent="0.4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" thickTop="1" x14ac:dyDescent="0.35">
      <c r="A2" s="1">
        <v>84</v>
      </c>
      <c r="B2" s="1">
        <f>M14</f>
        <v>7</v>
      </c>
      <c r="C2" s="1" t="str">
        <f>E16</f>
        <v>WYSZKOWSKI</v>
      </c>
      <c r="D2" s="1"/>
      <c r="E2" s="1"/>
      <c r="F2" s="1"/>
      <c r="G2" s="112" t="s">
        <v>3787</v>
      </c>
      <c r="H2" s="113"/>
      <c r="I2" s="114"/>
      <c r="J2" s="115" t="s">
        <v>3788</v>
      </c>
      <c r="K2" s="116"/>
      <c r="L2" s="117"/>
      <c r="Q2" s="5"/>
      <c r="R2" s="5"/>
      <c r="S2" s="5"/>
      <c r="T2" s="5"/>
    </row>
    <row r="3" spans="1:23" x14ac:dyDescent="0.3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2" x14ac:dyDescent="0.35">
      <c r="A4" s="118" t="s">
        <v>3795</v>
      </c>
      <c r="B4" s="118"/>
      <c r="C4" s="118"/>
      <c r="D4" s="118"/>
      <c r="E4" s="118"/>
      <c r="F4" s="10" t="s">
        <v>3796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106" t="s">
        <v>3797</v>
      </c>
      <c r="O4" s="107"/>
      <c r="P4" s="14">
        <v>1</v>
      </c>
      <c r="Q4" s="88"/>
      <c r="R4" s="89"/>
      <c r="S4" s="89"/>
      <c r="T4" s="89"/>
      <c r="U4" s="89"/>
      <c r="V4" s="90"/>
    </row>
    <row r="5" spans="1:23" ht="42" x14ac:dyDescent="0.35">
      <c r="A5" s="118" t="s">
        <v>3798</v>
      </c>
      <c r="B5" s="118"/>
      <c r="C5" s="118"/>
      <c r="D5" s="118"/>
      <c r="E5" s="118"/>
      <c r="F5" s="10" t="s">
        <v>3799</v>
      </c>
      <c r="G5" s="11">
        <f>ROUND(J5/M14/60,2)</f>
        <v>0</v>
      </c>
      <c r="H5" s="12">
        <f>ROUND(K5/M14/60,0)</f>
        <v>0</v>
      </c>
      <c r="I5" s="13">
        <f>G4+H4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106"/>
      <c r="O5" s="107"/>
      <c r="P5" s="14">
        <v>2</v>
      </c>
      <c r="Q5" s="88"/>
      <c r="R5" s="89"/>
      <c r="S5" s="89"/>
      <c r="T5" s="89"/>
      <c r="U5" s="89"/>
      <c r="V5" s="90"/>
    </row>
    <row r="6" spans="1:23" ht="64" x14ac:dyDescent="0.35">
      <c r="A6" s="108" t="s">
        <v>3800</v>
      </c>
      <c r="B6" s="108"/>
      <c r="C6" s="108"/>
      <c r="D6" s="108"/>
      <c r="E6" s="108"/>
      <c r="F6" s="3" t="s">
        <v>3801</v>
      </c>
      <c r="G6" s="15"/>
      <c r="H6" s="12">
        <f t="shared" ref="H6:H10" si="0">G6*0.23</f>
        <v>0</v>
      </c>
      <c r="I6" s="31">
        <f>ROUND(G6+H6,2)</f>
        <v>0</v>
      </c>
      <c r="J6" s="109" t="s">
        <v>3802</v>
      </c>
      <c r="K6" s="110"/>
      <c r="L6" s="111"/>
      <c r="P6" s="9" t="s">
        <v>3793</v>
      </c>
      <c r="Q6" s="1" t="s">
        <v>3794</v>
      </c>
      <c r="S6" s="5"/>
      <c r="T6" s="5"/>
    </row>
    <row r="7" spans="1:23" ht="64" x14ac:dyDescent="0.35">
      <c r="A7" s="108" t="s">
        <v>3803</v>
      </c>
      <c r="B7" s="108"/>
      <c r="C7" s="108"/>
      <c r="D7" s="108"/>
      <c r="E7" s="108"/>
      <c r="F7" s="3" t="s">
        <v>3804</v>
      </c>
      <c r="G7" s="15"/>
      <c r="H7" s="12">
        <f t="shared" si="0"/>
        <v>0</v>
      </c>
      <c r="I7" s="31">
        <f>ROUND(G6+H6,2)</f>
        <v>0</v>
      </c>
      <c r="J7" s="109" t="s">
        <v>3802</v>
      </c>
      <c r="K7" s="110"/>
      <c r="L7" s="111"/>
      <c r="P7" s="9"/>
      <c r="Q7" s="1"/>
      <c r="S7" s="5"/>
      <c r="T7" s="5"/>
    </row>
    <row r="8" spans="1:23" ht="53.5" x14ac:dyDescent="0.35">
      <c r="A8" s="108" t="s">
        <v>3805</v>
      </c>
      <c r="B8" s="108"/>
      <c r="C8" s="108"/>
      <c r="D8" s="108"/>
      <c r="E8" s="108"/>
      <c r="F8" s="3" t="s">
        <v>3806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106" t="s">
        <v>3807</v>
      </c>
      <c r="O8" s="107"/>
      <c r="P8" s="14">
        <v>1</v>
      </c>
      <c r="Q8" s="88"/>
      <c r="R8" s="89"/>
      <c r="S8" s="89"/>
      <c r="T8" s="89"/>
      <c r="U8" s="89"/>
      <c r="V8" s="90"/>
    </row>
    <row r="9" spans="1:23" ht="43" x14ac:dyDescent="0.35">
      <c r="A9" s="91" t="s">
        <v>3808</v>
      </c>
      <c r="B9" s="91"/>
      <c r="C9" s="91"/>
      <c r="D9" s="91"/>
      <c r="E9" s="91"/>
      <c r="F9" s="3" t="s">
        <v>3809</v>
      </c>
      <c r="G9" s="15"/>
      <c r="H9" s="12">
        <f t="shared" si="0"/>
        <v>0</v>
      </c>
      <c r="I9" s="31">
        <f>ROUND(G9+H9,2)</f>
        <v>0</v>
      </c>
      <c r="J9" s="92" t="s">
        <v>3802</v>
      </c>
      <c r="K9" s="93"/>
      <c r="L9" s="94"/>
      <c r="M9" s="1"/>
      <c r="N9" s="16"/>
      <c r="W9" s="17"/>
    </row>
    <row r="10" spans="1:23" ht="54" thickBot="1" x14ac:dyDescent="0.4">
      <c r="A10" s="91" t="s">
        <v>3810</v>
      </c>
      <c r="B10" s="91"/>
      <c r="C10" s="91"/>
      <c r="D10" s="91"/>
      <c r="E10" s="91"/>
      <c r="F10" s="3" t="s">
        <v>3811</v>
      </c>
      <c r="G10" s="18"/>
      <c r="H10" s="19">
        <f t="shared" si="0"/>
        <v>0</v>
      </c>
      <c r="I10" s="31">
        <f>ROUND(G10+H10,2)</f>
        <v>0</v>
      </c>
      <c r="J10" s="95" t="s">
        <v>3802</v>
      </c>
      <c r="K10" s="96"/>
      <c r="L10" s="97"/>
      <c r="M10" s="1"/>
      <c r="N10" s="1"/>
    </row>
    <row r="11" spans="1:23" ht="15" thickTop="1" x14ac:dyDescent="0.35">
      <c r="A11" s="20"/>
      <c r="B11" s="20"/>
      <c r="C11" s="20"/>
      <c r="D11" s="20"/>
      <c r="H11" s="20"/>
      <c r="I11" s="98"/>
      <c r="J11" s="99"/>
      <c r="K11" s="99"/>
      <c r="L11" s="100"/>
      <c r="M11" s="33" t="s">
        <v>3812</v>
      </c>
      <c r="N11" s="34"/>
      <c r="O11" s="1"/>
      <c r="P11" s="1"/>
      <c r="Q11" s="1"/>
      <c r="R11" s="1"/>
      <c r="S11" s="1"/>
      <c r="T11" s="1"/>
      <c r="U11" s="1"/>
      <c r="V11" s="21"/>
    </row>
    <row r="12" spans="1:23" ht="15" thickBot="1" x14ac:dyDescent="0.4">
      <c r="A12" s="20"/>
      <c r="B12" s="20"/>
      <c r="C12" s="20"/>
      <c r="D12" s="20"/>
      <c r="H12" s="22" t="s">
        <v>3813</v>
      </c>
      <c r="I12" s="101"/>
      <c r="J12" s="102"/>
      <c r="K12" s="102"/>
      <c r="L12" s="103"/>
      <c r="M12" s="104" t="s">
        <v>3814</v>
      </c>
      <c r="N12" s="105"/>
      <c r="O12" s="105"/>
      <c r="P12" s="105"/>
      <c r="Q12" s="105"/>
      <c r="R12" s="105"/>
      <c r="S12" s="105"/>
      <c r="T12" s="105"/>
      <c r="U12" s="105"/>
      <c r="V12" s="105"/>
    </row>
    <row r="13" spans="1:23" ht="15" thickTop="1" x14ac:dyDescent="0.35"/>
    <row r="14" spans="1:23" ht="34.5" customHeight="1" x14ac:dyDescent="0.3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7</v>
      </c>
      <c r="N14" s="25">
        <f>SUM(N16:N400)</f>
        <v>7</v>
      </c>
      <c r="P14" s="86" t="s">
        <v>3815</v>
      </c>
      <c r="Q14" s="87"/>
      <c r="R14" s="87"/>
      <c r="S14" s="87"/>
      <c r="T14" s="86" t="s">
        <v>3816</v>
      </c>
      <c r="U14" s="87"/>
      <c r="V14" s="87"/>
      <c r="W14" s="87"/>
    </row>
    <row r="15" spans="1:23" ht="73.5" x14ac:dyDescent="0.35">
      <c r="A15" s="35" t="s">
        <v>1</v>
      </c>
      <c r="B15" s="35" t="s">
        <v>2</v>
      </c>
      <c r="C15" s="36" t="s">
        <v>3</v>
      </c>
      <c r="D15" s="37" t="s">
        <v>4</v>
      </c>
      <c r="E15" s="37" t="s">
        <v>5</v>
      </c>
      <c r="F15" s="37" t="s">
        <v>6</v>
      </c>
      <c r="G15" s="37" t="s">
        <v>7</v>
      </c>
      <c r="H15" s="37" t="s">
        <v>8</v>
      </c>
      <c r="I15" s="37" t="s">
        <v>9</v>
      </c>
      <c r="J15" s="37" t="s">
        <v>10</v>
      </c>
      <c r="K15" s="37" t="s">
        <v>11</v>
      </c>
      <c r="L15" s="37" t="s">
        <v>12</v>
      </c>
      <c r="M15" s="37" t="s">
        <v>13</v>
      </c>
      <c r="N15" s="37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35">
      <c r="A16" s="38">
        <v>3807053</v>
      </c>
      <c r="B16" s="38" t="s">
        <v>3242</v>
      </c>
      <c r="C16" s="39" t="s">
        <v>3243</v>
      </c>
      <c r="D16" s="40" t="s">
        <v>14</v>
      </c>
      <c r="E16" s="40" t="s">
        <v>234</v>
      </c>
      <c r="F16" s="40" t="s">
        <v>310</v>
      </c>
      <c r="G16" s="40" t="s">
        <v>3241</v>
      </c>
      <c r="H16" s="40" t="s">
        <v>310</v>
      </c>
      <c r="I16" s="40" t="s">
        <v>3167</v>
      </c>
      <c r="J16" s="40" t="s">
        <v>2898</v>
      </c>
      <c r="K16" s="41">
        <v>82</v>
      </c>
      <c r="L16" s="40">
        <v>666282</v>
      </c>
      <c r="M16" s="40">
        <v>529053</v>
      </c>
      <c r="N16" s="40">
        <v>1</v>
      </c>
      <c r="O16" s="42"/>
      <c r="P16" s="42"/>
      <c r="Q16" s="42"/>
      <c r="R16" s="17">
        <f>ROUND(Q16*0.23,2)</f>
        <v>0</v>
      </c>
      <c r="S16" s="27">
        <f>ROUND(Q16,2)+R16</f>
        <v>0</v>
      </c>
      <c r="T16" s="42"/>
      <c r="U16" s="42"/>
      <c r="V16" s="17">
        <f>ROUND(U16*0.23,2)</f>
        <v>0</v>
      </c>
      <c r="W16" s="27">
        <f>ROUND(U16,2)+V16</f>
        <v>0</v>
      </c>
    </row>
    <row r="17" spans="1:23" x14ac:dyDescent="0.35">
      <c r="A17" s="38">
        <v>3804055</v>
      </c>
      <c r="B17" s="38" t="s">
        <v>3244</v>
      </c>
      <c r="C17" s="39" t="s">
        <v>3245</v>
      </c>
      <c r="D17" s="40" t="s">
        <v>14</v>
      </c>
      <c r="E17" s="40" t="s">
        <v>234</v>
      </c>
      <c r="F17" s="40" t="s">
        <v>310</v>
      </c>
      <c r="G17" s="40" t="s">
        <v>3241</v>
      </c>
      <c r="H17" s="40" t="s">
        <v>310</v>
      </c>
      <c r="I17" s="40" t="s">
        <v>3167</v>
      </c>
      <c r="J17" s="40" t="s">
        <v>2898</v>
      </c>
      <c r="K17" s="41">
        <v>89</v>
      </c>
      <c r="L17" s="40">
        <v>666205</v>
      </c>
      <c r="M17" s="40">
        <v>529095</v>
      </c>
      <c r="N17" s="40">
        <v>1</v>
      </c>
      <c r="O17" s="42"/>
      <c r="P17" s="42"/>
      <c r="Q17" s="42"/>
      <c r="R17" s="17">
        <f t="shared" ref="R17:R22" si="1">ROUND(Q17*0.23,2)</f>
        <v>0</v>
      </c>
      <c r="S17" s="27">
        <f t="shared" ref="S17:S22" si="2">ROUND(Q17,2)+R17</f>
        <v>0</v>
      </c>
      <c r="T17" s="42"/>
      <c r="U17" s="42"/>
      <c r="V17" s="17">
        <f t="shared" ref="V17:V22" si="3">ROUND(U17*0.23,2)</f>
        <v>0</v>
      </c>
      <c r="W17" s="27">
        <f t="shared" ref="W17:W22" si="4">ROUND(U17,2)+V17</f>
        <v>0</v>
      </c>
    </row>
    <row r="18" spans="1:23" x14ac:dyDescent="0.35">
      <c r="A18" s="38">
        <v>3807125</v>
      </c>
      <c r="B18" s="38" t="s">
        <v>3246</v>
      </c>
      <c r="C18" s="39" t="s">
        <v>3247</v>
      </c>
      <c r="D18" s="40" t="s">
        <v>14</v>
      </c>
      <c r="E18" s="40" t="s">
        <v>234</v>
      </c>
      <c r="F18" s="40" t="s">
        <v>310</v>
      </c>
      <c r="G18" s="40" t="s">
        <v>3241</v>
      </c>
      <c r="H18" s="40" t="s">
        <v>310</v>
      </c>
      <c r="I18" s="40" t="s">
        <v>3248</v>
      </c>
      <c r="J18" s="40" t="s">
        <v>3249</v>
      </c>
      <c r="K18" s="41">
        <v>45</v>
      </c>
      <c r="L18" s="40">
        <v>664702</v>
      </c>
      <c r="M18" s="40">
        <v>528688</v>
      </c>
      <c r="N18" s="40">
        <v>1</v>
      </c>
      <c r="O18" s="42"/>
      <c r="P18" s="42"/>
      <c r="Q18" s="42"/>
      <c r="R18" s="17">
        <f t="shared" si="1"/>
        <v>0</v>
      </c>
      <c r="S18" s="27">
        <f t="shared" si="2"/>
        <v>0</v>
      </c>
      <c r="T18" s="42"/>
      <c r="U18" s="42"/>
      <c r="V18" s="17">
        <f t="shared" si="3"/>
        <v>0</v>
      </c>
      <c r="W18" s="27">
        <f t="shared" si="4"/>
        <v>0</v>
      </c>
    </row>
    <row r="19" spans="1:23" x14ac:dyDescent="0.35">
      <c r="A19" s="38">
        <v>3807177</v>
      </c>
      <c r="B19" s="38" t="s">
        <v>3250</v>
      </c>
      <c r="C19" s="39" t="s">
        <v>3251</v>
      </c>
      <c r="D19" s="40" t="s">
        <v>14</v>
      </c>
      <c r="E19" s="40" t="s">
        <v>234</v>
      </c>
      <c r="F19" s="40" t="s">
        <v>310</v>
      </c>
      <c r="G19" s="40" t="s">
        <v>3241</v>
      </c>
      <c r="H19" s="40" t="s">
        <v>310</v>
      </c>
      <c r="I19" s="40" t="s">
        <v>195</v>
      </c>
      <c r="J19" s="40" t="s">
        <v>196</v>
      </c>
      <c r="K19" s="41">
        <v>2</v>
      </c>
      <c r="L19" s="40">
        <v>665587</v>
      </c>
      <c r="M19" s="40">
        <v>527491</v>
      </c>
      <c r="N19" s="40">
        <v>1</v>
      </c>
      <c r="O19" s="42"/>
      <c r="P19" s="42"/>
      <c r="Q19" s="42"/>
      <c r="R19" s="17">
        <f t="shared" si="1"/>
        <v>0</v>
      </c>
      <c r="S19" s="27">
        <f t="shared" si="2"/>
        <v>0</v>
      </c>
      <c r="T19" s="42"/>
      <c r="U19" s="42"/>
      <c r="V19" s="17">
        <f t="shared" si="3"/>
        <v>0</v>
      </c>
      <c r="W19" s="27">
        <f t="shared" si="4"/>
        <v>0</v>
      </c>
    </row>
    <row r="20" spans="1:23" x14ac:dyDescent="0.35">
      <c r="A20" s="38">
        <v>3804387</v>
      </c>
      <c r="B20" s="38" t="s">
        <v>3255</v>
      </c>
      <c r="C20" s="39" t="s">
        <v>3256</v>
      </c>
      <c r="D20" s="40" t="s">
        <v>14</v>
      </c>
      <c r="E20" s="40" t="s">
        <v>234</v>
      </c>
      <c r="F20" s="40" t="s">
        <v>310</v>
      </c>
      <c r="G20" s="40" t="s">
        <v>3241</v>
      </c>
      <c r="H20" s="40" t="s">
        <v>310</v>
      </c>
      <c r="I20" s="40" t="s">
        <v>3257</v>
      </c>
      <c r="J20" s="40" t="s">
        <v>3258</v>
      </c>
      <c r="K20" s="41">
        <v>5</v>
      </c>
      <c r="L20" s="40">
        <v>666433</v>
      </c>
      <c r="M20" s="40">
        <v>529087</v>
      </c>
      <c r="N20" s="40">
        <v>1</v>
      </c>
      <c r="O20" s="42"/>
      <c r="P20" s="42"/>
      <c r="Q20" s="42"/>
      <c r="R20" s="17">
        <f t="shared" si="1"/>
        <v>0</v>
      </c>
      <c r="S20" s="27">
        <f t="shared" si="2"/>
        <v>0</v>
      </c>
      <c r="T20" s="42"/>
      <c r="U20" s="42"/>
      <c r="V20" s="17">
        <f t="shared" si="3"/>
        <v>0</v>
      </c>
      <c r="W20" s="27">
        <f t="shared" si="4"/>
        <v>0</v>
      </c>
    </row>
    <row r="21" spans="1:23" x14ac:dyDescent="0.35">
      <c r="A21" s="38">
        <v>3807288</v>
      </c>
      <c r="B21" s="38" t="s">
        <v>3259</v>
      </c>
      <c r="C21" s="39" t="s">
        <v>3260</v>
      </c>
      <c r="D21" s="40" t="s">
        <v>14</v>
      </c>
      <c r="E21" s="40" t="s">
        <v>234</v>
      </c>
      <c r="F21" s="40" t="s">
        <v>310</v>
      </c>
      <c r="G21" s="40" t="s">
        <v>3241</v>
      </c>
      <c r="H21" s="40" t="s">
        <v>310</v>
      </c>
      <c r="I21" s="40" t="s">
        <v>3257</v>
      </c>
      <c r="J21" s="40" t="s">
        <v>3258</v>
      </c>
      <c r="K21" s="41">
        <v>9</v>
      </c>
      <c r="L21" s="40">
        <v>666527</v>
      </c>
      <c r="M21" s="40">
        <v>529200</v>
      </c>
      <c r="N21" s="40">
        <v>1</v>
      </c>
      <c r="O21" s="42"/>
      <c r="P21" s="42"/>
      <c r="Q21" s="42"/>
      <c r="R21" s="17">
        <f t="shared" si="1"/>
        <v>0</v>
      </c>
      <c r="S21" s="27">
        <f t="shared" si="2"/>
        <v>0</v>
      </c>
      <c r="T21" s="42"/>
      <c r="U21" s="42"/>
      <c r="V21" s="17">
        <f t="shared" si="3"/>
        <v>0</v>
      </c>
      <c r="W21" s="27">
        <f t="shared" si="4"/>
        <v>0</v>
      </c>
    </row>
    <row r="22" spans="1:23" x14ac:dyDescent="0.35">
      <c r="A22" s="38">
        <v>3807651</v>
      </c>
      <c r="B22" s="38" t="s">
        <v>3265</v>
      </c>
      <c r="C22" s="39" t="s">
        <v>3266</v>
      </c>
      <c r="D22" s="40" t="s">
        <v>14</v>
      </c>
      <c r="E22" s="40" t="s">
        <v>234</v>
      </c>
      <c r="F22" s="40" t="s">
        <v>310</v>
      </c>
      <c r="G22" s="40" t="s">
        <v>3241</v>
      </c>
      <c r="H22" s="40" t="s">
        <v>310</v>
      </c>
      <c r="I22" s="40" t="s">
        <v>3267</v>
      </c>
      <c r="J22" s="40" t="s">
        <v>3268</v>
      </c>
      <c r="K22" s="41">
        <v>55</v>
      </c>
      <c r="L22" s="40">
        <v>666059</v>
      </c>
      <c r="M22" s="40">
        <v>528679</v>
      </c>
      <c r="N22" s="40">
        <v>1</v>
      </c>
      <c r="O22" s="42"/>
      <c r="P22" s="42"/>
      <c r="Q22" s="42"/>
      <c r="R22" s="17">
        <f t="shared" si="1"/>
        <v>0</v>
      </c>
      <c r="S22" s="27">
        <f t="shared" si="2"/>
        <v>0</v>
      </c>
      <c r="T22" s="42"/>
      <c r="U22" s="42"/>
      <c r="V22" s="17">
        <f t="shared" si="3"/>
        <v>0</v>
      </c>
      <c r="W22" s="27">
        <f t="shared" si="4"/>
        <v>0</v>
      </c>
    </row>
  </sheetData>
  <sheetProtection algorithmName="SHA-512" hashValue="lR6Q639xbNdJ+1BZeKxOvizpl6o6Bf6kdH/e4N1fFeCkQHDcptzzlJCdcvOXZVdSK1hliPdqncOOzC1lCZNflQ==" saltValue="u8T6QKn6n7hFPGZu5iP0gQ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2"/>
  <sheetViews>
    <sheetView topLeftCell="A10" workbookViewId="0">
      <selection activeCell="T16" sqref="T16:U22"/>
    </sheetView>
  </sheetViews>
  <sheetFormatPr defaultColWidth="8.7265625" defaultRowHeight="14.5" x14ac:dyDescent="0.35"/>
  <cols>
    <col min="1" max="1" width="8.7265625" style="4"/>
    <col min="2" max="2" width="12.54296875" style="4" customWidth="1"/>
    <col min="3" max="11" width="8.7265625" style="4"/>
    <col min="12" max="12" width="14.54296875" style="4" customWidth="1"/>
    <col min="13" max="14" width="8.7265625" style="4"/>
    <col min="15" max="15" width="15.453125" style="4" customWidth="1"/>
    <col min="16" max="16" width="12.81640625" style="4" customWidth="1"/>
    <col min="17" max="17" width="19.54296875" style="4" customWidth="1"/>
    <col min="18" max="18" width="8.7265625" style="4"/>
    <col min="19" max="19" width="14.26953125" style="4" customWidth="1"/>
    <col min="20" max="20" width="8.7265625" style="4"/>
    <col min="21" max="21" width="18.81640625" style="4" customWidth="1"/>
    <col min="22" max="22" width="8.7265625" style="4"/>
    <col min="23" max="23" width="15.26953125" style="4" customWidth="1"/>
    <col min="24" max="16384" width="8.7265625" style="4"/>
  </cols>
  <sheetData>
    <row r="1" spans="1:23" ht="15" thickBot="1" x14ac:dyDescent="0.4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" thickTop="1" x14ac:dyDescent="0.35">
      <c r="A2" s="1">
        <v>83</v>
      </c>
      <c r="B2" s="1">
        <f>M14</f>
        <v>7</v>
      </c>
      <c r="C2" s="1" t="str">
        <f>E16</f>
        <v>WOŁOMIŃSKI</v>
      </c>
      <c r="D2" s="1"/>
      <c r="E2" s="1"/>
      <c r="F2" s="1"/>
      <c r="G2" s="112" t="s">
        <v>3787</v>
      </c>
      <c r="H2" s="113"/>
      <c r="I2" s="114"/>
      <c r="J2" s="115" t="s">
        <v>3788</v>
      </c>
      <c r="K2" s="116"/>
      <c r="L2" s="117"/>
      <c r="Q2" s="5"/>
      <c r="R2" s="5"/>
      <c r="S2" s="5"/>
      <c r="T2" s="5"/>
    </row>
    <row r="3" spans="1:23" x14ac:dyDescent="0.3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2" x14ac:dyDescent="0.35">
      <c r="A4" s="118" t="s">
        <v>3795</v>
      </c>
      <c r="B4" s="118"/>
      <c r="C4" s="118"/>
      <c r="D4" s="118"/>
      <c r="E4" s="118"/>
      <c r="F4" s="10" t="s">
        <v>3796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106" t="s">
        <v>3797</v>
      </c>
      <c r="O4" s="107"/>
      <c r="P4" s="14">
        <v>1</v>
      </c>
      <c r="Q4" s="88"/>
      <c r="R4" s="89"/>
      <c r="S4" s="89"/>
      <c r="T4" s="89"/>
      <c r="U4" s="89"/>
      <c r="V4" s="90"/>
    </row>
    <row r="5" spans="1:23" ht="42" x14ac:dyDescent="0.35">
      <c r="A5" s="118" t="s">
        <v>3798</v>
      </c>
      <c r="B5" s="118"/>
      <c r="C5" s="118"/>
      <c r="D5" s="118"/>
      <c r="E5" s="118"/>
      <c r="F5" s="10" t="s">
        <v>3799</v>
      </c>
      <c r="G5" s="11">
        <f>ROUND(J5/M14/60,2)</f>
        <v>0</v>
      </c>
      <c r="H5" s="12">
        <f>ROUND(K5/M14/60,0)</f>
        <v>0</v>
      </c>
      <c r="I5" s="13">
        <f>G4+H4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106"/>
      <c r="O5" s="107"/>
      <c r="P5" s="14">
        <v>2</v>
      </c>
      <c r="Q5" s="88"/>
      <c r="R5" s="89"/>
      <c r="S5" s="89"/>
      <c r="T5" s="89"/>
      <c r="U5" s="89"/>
      <c r="V5" s="90"/>
    </row>
    <row r="6" spans="1:23" ht="64" x14ac:dyDescent="0.35">
      <c r="A6" s="108" t="s">
        <v>3800</v>
      </c>
      <c r="B6" s="108"/>
      <c r="C6" s="108"/>
      <c r="D6" s="108"/>
      <c r="E6" s="108"/>
      <c r="F6" s="3" t="s">
        <v>3801</v>
      </c>
      <c r="G6" s="15"/>
      <c r="H6" s="12">
        <f t="shared" ref="H6:H10" si="0">G6*0.23</f>
        <v>0</v>
      </c>
      <c r="I6" s="31">
        <f>ROUND(G6+H6,2)</f>
        <v>0</v>
      </c>
      <c r="J6" s="109" t="s">
        <v>3802</v>
      </c>
      <c r="K6" s="110"/>
      <c r="L6" s="111"/>
      <c r="P6" s="9" t="s">
        <v>3793</v>
      </c>
      <c r="Q6" s="1" t="s">
        <v>3794</v>
      </c>
      <c r="S6" s="5"/>
      <c r="T6" s="5"/>
    </row>
    <row r="7" spans="1:23" ht="64" x14ac:dyDescent="0.35">
      <c r="A7" s="108" t="s">
        <v>3803</v>
      </c>
      <c r="B7" s="108"/>
      <c r="C7" s="108"/>
      <c r="D7" s="108"/>
      <c r="E7" s="108"/>
      <c r="F7" s="3" t="s">
        <v>3804</v>
      </c>
      <c r="G7" s="15"/>
      <c r="H7" s="12">
        <f t="shared" si="0"/>
        <v>0</v>
      </c>
      <c r="I7" s="31">
        <f>ROUND(G6+H6,2)</f>
        <v>0</v>
      </c>
      <c r="J7" s="109" t="s">
        <v>3802</v>
      </c>
      <c r="K7" s="110"/>
      <c r="L7" s="111"/>
      <c r="P7" s="9"/>
      <c r="Q7" s="1"/>
      <c r="S7" s="5"/>
      <c r="T7" s="5"/>
    </row>
    <row r="8" spans="1:23" ht="53.5" x14ac:dyDescent="0.35">
      <c r="A8" s="108" t="s">
        <v>3805</v>
      </c>
      <c r="B8" s="108"/>
      <c r="C8" s="108"/>
      <c r="D8" s="108"/>
      <c r="E8" s="108"/>
      <c r="F8" s="3" t="s">
        <v>3806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106" t="s">
        <v>3807</v>
      </c>
      <c r="O8" s="107"/>
      <c r="P8" s="14">
        <v>1</v>
      </c>
      <c r="Q8" s="88"/>
      <c r="R8" s="89"/>
      <c r="S8" s="89"/>
      <c r="T8" s="89"/>
      <c r="U8" s="89"/>
      <c r="V8" s="90"/>
    </row>
    <row r="9" spans="1:23" ht="43" x14ac:dyDescent="0.35">
      <c r="A9" s="91" t="s">
        <v>3808</v>
      </c>
      <c r="B9" s="91"/>
      <c r="C9" s="91"/>
      <c r="D9" s="91"/>
      <c r="E9" s="91"/>
      <c r="F9" s="3" t="s">
        <v>3809</v>
      </c>
      <c r="G9" s="15"/>
      <c r="H9" s="12">
        <f t="shared" si="0"/>
        <v>0</v>
      </c>
      <c r="I9" s="31">
        <f>ROUND(G9+H9,2)</f>
        <v>0</v>
      </c>
      <c r="J9" s="92" t="s">
        <v>3802</v>
      </c>
      <c r="K9" s="93"/>
      <c r="L9" s="94"/>
      <c r="M9" s="1"/>
      <c r="N9" s="16"/>
      <c r="W9" s="17"/>
    </row>
    <row r="10" spans="1:23" ht="54" thickBot="1" x14ac:dyDescent="0.4">
      <c r="A10" s="91" t="s">
        <v>3810</v>
      </c>
      <c r="B10" s="91"/>
      <c r="C10" s="91"/>
      <c r="D10" s="91"/>
      <c r="E10" s="91"/>
      <c r="F10" s="3" t="s">
        <v>3811</v>
      </c>
      <c r="G10" s="18"/>
      <c r="H10" s="19">
        <f t="shared" si="0"/>
        <v>0</v>
      </c>
      <c r="I10" s="31">
        <f>ROUND(G10+H10,2)</f>
        <v>0</v>
      </c>
      <c r="J10" s="95" t="s">
        <v>3802</v>
      </c>
      <c r="K10" s="96"/>
      <c r="L10" s="97"/>
      <c r="M10" s="1"/>
      <c r="N10" s="1"/>
    </row>
    <row r="11" spans="1:23" ht="15" thickTop="1" x14ac:dyDescent="0.35">
      <c r="A11" s="20"/>
      <c r="B11" s="20"/>
      <c r="C11" s="20"/>
      <c r="D11" s="20"/>
      <c r="H11" s="20"/>
      <c r="I11" s="98"/>
      <c r="J11" s="99"/>
      <c r="K11" s="99"/>
      <c r="L11" s="100"/>
      <c r="M11" s="33" t="s">
        <v>3812</v>
      </c>
      <c r="N11" s="34"/>
      <c r="O11" s="1"/>
      <c r="P11" s="1"/>
      <c r="Q11" s="1"/>
      <c r="R11" s="1"/>
      <c r="S11" s="1"/>
      <c r="T11" s="1"/>
      <c r="U11" s="1"/>
      <c r="V11" s="21"/>
    </row>
    <row r="12" spans="1:23" ht="15" thickBot="1" x14ac:dyDescent="0.4">
      <c r="A12" s="20"/>
      <c r="B12" s="20"/>
      <c r="C12" s="20"/>
      <c r="D12" s="20"/>
      <c r="H12" s="22" t="s">
        <v>3813</v>
      </c>
      <c r="I12" s="101"/>
      <c r="J12" s="102"/>
      <c r="K12" s="102"/>
      <c r="L12" s="103"/>
      <c r="M12" s="104" t="s">
        <v>3814</v>
      </c>
      <c r="N12" s="105"/>
      <c r="O12" s="105"/>
      <c r="P12" s="105"/>
      <c r="Q12" s="105"/>
      <c r="R12" s="105"/>
      <c r="S12" s="105"/>
      <c r="T12" s="105"/>
      <c r="U12" s="105"/>
      <c r="V12" s="105"/>
    </row>
    <row r="13" spans="1:23" ht="15" thickTop="1" x14ac:dyDescent="0.35"/>
    <row r="14" spans="1:23" ht="34.5" customHeight="1" x14ac:dyDescent="0.3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7</v>
      </c>
      <c r="N14" s="25">
        <f>SUM(N16:N400)</f>
        <v>7</v>
      </c>
      <c r="P14" s="86" t="s">
        <v>3815</v>
      </c>
      <c r="Q14" s="87"/>
      <c r="R14" s="87"/>
      <c r="S14" s="87"/>
      <c r="T14" s="86" t="s">
        <v>3816</v>
      </c>
      <c r="U14" s="87"/>
      <c r="V14" s="87"/>
      <c r="W14" s="87"/>
    </row>
    <row r="15" spans="1:23" ht="73.5" x14ac:dyDescent="0.35">
      <c r="A15" s="35" t="s">
        <v>1</v>
      </c>
      <c r="B15" s="35" t="s">
        <v>2</v>
      </c>
      <c r="C15" s="36" t="s">
        <v>3</v>
      </c>
      <c r="D15" s="37" t="s">
        <v>4</v>
      </c>
      <c r="E15" s="37" t="s">
        <v>5</v>
      </c>
      <c r="F15" s="37" t="s">
        <v>6</v>
      </c>
      <c r="G15" s="37" t="s">
        <v>7</v>
      </c>
      <c r="H15" s="37" t="s">
        <v>8</v>
      </c>
      <c r="I15" s="37" t="s">
        <v>9</v>
      </c>
      <c r="J15" s="37" t="s">
        <v>10</v>
      </c>
      <c r="K15" s="37" t="s">
        <v>11</v>
      </c>
      <c r="L15" s="37" t="s">
        <v>12</v>
      </c>
      <c r="M15" s="37" t="s">
        <v>13</v>
      </c>
      <c r="N15" s="37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35">
      <c r="A16" s="38">
        <v>3789614</v>
      </c>
      <c r="B16" s="38" t="s">
        <v>170</v>
      </c>
      <c r="C16" s="39" t="s">
        <v>171</v>
      </c>
      <c r="D16" s="40" t="s">
        <v>14</v>
      </c>
      <c r="E16" s="40" t="s">
        <v>140</v>
      </c>
      <c r="F16" s="40" t="s">
        <v>169</v>
      </c>
      <c r="G16" s="40" t="s">
        <v>172</v>
      </c>
      <c r="H16" s="40" t="s">
        <v>173</v>
      </c>
      <c r="I16" s="40" t="s">
        <v>174</v>
      </c>
      <c r="J16" s="40" t="s">
        <v>175</v>
      </c>
      <c r="K16" s="40">
        <v>153</v>
      </c>
      <c r="L16" s="40">
        <v>654761</v>
      </c>
      <c r="M16" s="40">
        <v>497078</v>
      </c>
      <c r="N16" s="40">
        <v>1</v>
      </c>
      <c r="O16" s="42"/>
      <c r="P16" s="42"/>
      <c r="Q16" s="42"/>
      <c r="R16" s="17">
        <f>ROUND(Q16*0.23,2)</f>
        <v>0</v>
      </c>
      <c r="S16" s="27">
        <f>ROUND(Q16,2)+R16</f>
        <v>0</v>
      </c>
      <c r="T16" s="42"/>
      <c r="U16" s="42"/>
      <c r="V16" s="17">
        <f>ROUND(U16*0.23,2)</f>
        <v>0</v>
      </c>
      <c r="W16" s="27">
        <f>ROUND(U16,2)+V16</f>
        <v>0</v>
      </c>
    </row>
    <row r="17" spans="1:23" x14ac:dyDescent="0.35">
      <c r="A17" s="38">
        <v>3732045</v>
      </c>
      <c r="B17" s="38" t="s">
        <v>2635</v>
      </c>
      <c r="C17" s="39" t="s">
        <v>2636</v>
      </c>
      <c r="D17" s="40" t="s">
        <v>14</v>
      </c>
      <c r="E17" s="40" t="s">
        <v>140</v>
      </c>
      <c r="F17" s="40" t="s">
        <v>2633</v>
      </c>
      <c r="G17" s="40" t="s">
        <v>2634</v>
      </c>
      <c r="H17" s="40" t="s">
        <v>2633</v>
      </c>
      <c r="I17" s="40" t="s">
        <v>2637</v>
      </c>
      <c r="J17" s="40" t="s">
        <v>2638</v>
      </c>
      <c r="K17" s="41" t="s">
        <v>2639</v>
      </c>
      <c r="L17" s="40">
        <v>649767</v>
      </c>
      <c r="M17" s="40">
        <v>499159</v>
      </c>
      <c r="N17" s="40">
        <v>1</v>
      </c>
      <c r="O17" s="42"/>
      <c r="P17" s="42"/>
      <c r="Q17" s="42"/>
      <c r="R17" s="17">
        <f t="shared" ref="R17:R22" si="1">ROUND(Q17*0.23,2)</f>
        <v>0</v>
      </c>
      <c r="S17" s="27">
        <f t="shared" ref="S17:S22" si="2">ROUND(Q17,2)+R17</f>
        <v>0</v>
      </c>
      <c r="T17" s="42"/>
      <c r="U17" s="42"/>
      <c r="V17" s="17">
        <f t="shared" ref="V17:V22" si="3">ROUND(U17*0.23,2)</f>
        <v>0</v>
      </c>
      <c r="W17" s="27">
        <f t="shared" ref="W17:W22" si="4">ROUND(U17,2)+V17</f>
        <v>0</v>
      </c>
    </row>
    <row r="18" spans="1:23" x14ac:dyDescent="0.35">
      <c r="A18" s="38">
        <v>3739906</v>
      </c>
      <c r="B18" s="38" t="s">
        <v>2699</v>
      </c>
      <c r="C18" s="39" t="s">
        <v>2700</v>
      </c>
      <c r="D18" s="40" t="s">
        <v>14</v>
      </c>
      <c r="E18" s="40" t="s">
        <v>140</v>
      </c>
      <c r="F18" s="40" t="s">
        <v>2701</v>
      </c>
      <c r="G18" s="40" t="s">
        <v>2702</v>
      </c>
      <c r="H18" s="40" t="s">
        <v>2701</v>
      </c>
      <c r="I18" s="40" t="s">
        <v>2703</v>
      </c>
      <c r="J18" s="40" t="s">
        <v>2704</v>
      </c>
      <c r="K18" s="41">
        <v>3</v>
      </c>
      <c r="L18" s="40">
        <v>644667</v>
      </c>
      <c r="M18" s="40">
        <v>498795</v>
      </c>
      <c r="N18" s="40">
        <v>1</v>
      </c>
      <c r="O18" s="42"/>
      <c r="P18" s="42"/>
      <c r="Q18" s="42"/>
      <c r="R18" s="17">
        <f t="shared" si="1"/>
        <v>0</v>
      </c>
      <c r="S18" s="27">
        <f t="shared" si="2"/>
        <v>0</v>
      </c>
      <c r="T18" s="42"/>
      <c r="U18" s="42"/>
      <c r="V18" s="17">
        <f t="shared" si="3"/>
        <v>0</v>
      </c>
      <c r="W18" s="27">
        <f t="shared" si="4"/>
        <v>0</v>
      </c>
    </row>
    <row r="19" spans="1:23" x14ac:dyDescent="0.35">
      <c r="A19" s="38">
        <v>3735339</v>
      </c>
      <c r="B19" s="38" t="s">
        <v>2721</v>
      </c>
      <c r="C19" s="39" t="s">
        <v>2722</v>
      </c>
      <c r="D19" s="40" t="s">
        <v>14</v>
      </c>
      <c r="E19" s="40" t="s">
        <v>140</v>
      </c>
      <c r="F19" s="40" t="s">
        <v>2701</v>
      </c>
      <c r="G19" s="40" t="s">
        <v>2702</v>
      </c>
      <c r="H19" s="40" t="s">
        <v>2701</v>
      </c>
      <c r="I19" s="40" t="s">
        <v>2715</v>
      </c>
      <c r="J19" s="40" t="s">
        <v>2716</v>
      </c>
      <c r="K19" s="41">
        <v>93</v>
      </c>
      <c r="L19" s="40">
        <v>643482</v>
      </c>
      <c r="M19" s="40">
        <v>497646</v>
      </c>
      <c r="N19" s="40">
        <v>1</v>
      </c>
      <c r="O19" s="42"/>
      <c r="P19" s="42"/>
      <c r="Q19" s="42"/>
      <c r="R19" s="17">
        <f t="shared" si="1"/>
        <v>0</v>
      </c>
      <c r="S19" s="27">
        <f t="shared" si="2"/>
        <v>0</v>
      </c>
      <c r="T19" s="42"/>
      <c r="U19" s="42"/>
      <c r="V19" s="17">
        <f t="shared" si="3"/>
        <v>0</v>
      </c>
      <c r="W19" s="27">
        <f t="shared" si="4"/>
        <v>0</v>
      </c>
    </row>
    <row r="20" spans="1:23" x14ac:dyDescent="0.35">
      <c r="A20" s="38">
        <v>3740863</v>
      </c>
      <c r="B20" s="38" t="s">
        <v>2729</v>
      </c>
      <c r="C20" s="39" t="s">
        <v>2730</v>
      </c>
      <c r="D20" s="40" t="s">
        <v>14</v>
      </c>
      <c r="E20" s="40" t="s">
        <v>140</v>
      </c>
      <c r="F20" s="40" t="s">
        <v>2701</v>
      </c>
      <c r="G20" s="40" t="s">
        <v>2702</v>
      </c>
      <c r="H20" s="40" t="s">
        <v>2701</v>
      </c>
      <c r="I20" s="40" t="s">
        <v>20</v>
      </c>
      <c r="J20" s="40" t="s">
        <v>21</v>
      </c>
      <c r="K20" s="41">
        <v>9</v>
      </c>
      <c r="L20" s="40">
        <v>643349</v>
      </c>
      <c r="M20" s="40">
        <v>496652</v>
      </c>
      <c r="N20" s="40">
        <v>1</v>
      </c>
      <c r="O20" s="42"/>
      <c r="P20" s="42"/>
      <c r="Q20" s="42"/>
      <c r="R20" s="17">
        <f t="shared" si="1"/>
        <v>0</v>
      </c>
      <c r="S20" s="27">
        <f t="shared" si="2"/>
        <v>0</v>
      </c>
      <c r="T20" s="42"/>
      <c r="U20" s="42"/>
      <c r="V20" s="17">
        <f t="shared" si="3"/>
        <v>0</v>
      </c>
      <c r="W20" s="27">
        <f t="shared" si="4"/>
        <v>0</v>
      </c>
    </row>
    <row r="21" spans="1:23" x14ac:dyDescent="0.35">
      <c r="A21" s="38">
        <v>3740936</v>
      </c>
      <c r="B21" s="38" t="s">
        <v>2731</v>
      </c>
      <c r="C21" s="39" t="s">
        <v>2732</v>
      </c>
      <c r="D21" s="40" t="s">
        <v>14</v>
      </c>
      <c r="E21" s="40" t="s">
        <v>140</v>
      </c>
      <c r="F21" s="40" t="s">
        <v>2701</v>
      </c>
      <c r="G21" s="40" t="s">
        <v>2702</v>
      </c>
      <c r="H21" s="40" t="s">
        <v>2701</v>
      </c>
      <c r="I21" s="40" t="s">
        <v>389</v>
      </c>
      <c r="J21" s="40" t="s">
        <v>390</v>
      </c>
      <c r="K21" s="41">
        <v>5</v>
      </c>
      <c r="L21" s="40">
        <v>645436</v>
      </c>
      <c r="M21" s="40">
        <v>501272</v>
      </c>
      <c r="N21" s="40">
        <v>1</v>
      </c>
      <c r="O21" s="42"/>
      <c r="P21" s="42"/>
      <c r="Q21" s="42"/>
      <c r="R21" s="17">
        <f t="shared" si="1"/>
        <v>0</v>
      </c>
      <c r="S21" s="27">
        <f t="shared" si="2"/>
        <v>0</v>
      </c>
      <c r="T21" s="42"/>
      <c r="U21" s="42"/>
      <c r="V21" s="17">
        <f t="shared" si="3"/>
        <v>0</v>
      </c>
      <c r="W21" s="27">
        <f t="shared" si="4"/>
        <v>0</v>
      </c>
    </row>
    <row r="22" spans="1:23" x14ac:dyDescent="0.35">
      <c r="A22" s="38">
        <v>3787756</v>
      </c>
      <c r="B22" s="38" t="s">
        <v>2978</v>
      </c>
      <c r="C22" s="39" t="s">
        <v>2979</v>
      </c>
      <c r="D22" s="40" t="s">
        <v>14</v>
      </c>
      <c r="E22" s="40" t="s">
        <v>140</v>
      </c>
      <c r="F22" s="40" t="s">
        <v>169</v>
      </c>
      <c r="G22" s="40" t="s">
        <v>2965</v>
      </c>
      <c r="H22" s="40" t="s">
        <v>169</v>
      </c>
      <c r="I22" s="40" t="s">
        <v>2564</v>
      </c>
      <c r="J22" s="40" t="s">
        <v>2980</v>
      </c>
      <c r="K22" s="41">
        <v>51</v>
      </c>
      <c r="L22" s="40">
        <v>651847</v>
      </c>
      <c r="M22" s="40">
        <v>500593</v>
      </c>
      <c r="N22" s="40">
        <v>1</v>
      </c>
      <c r="O22" s="42"/>
      <c r="P22" s="42"/>
      <c r="Q22" s="42"/>
      <c r="R22" s="17">
        <f t="shared" si="1"/>
        <v>0</v>
      </c>
      <c r="S22" s="27">
        <f t="shared" si="2"/>
        <v>0</v>
      </c>
      <c r="T22" s="42"/>
      <c r="U22" s="42"/>
      <c r="V22" s="17">
        <f t="shared" si="3"/>
        <v>0</v>
      </c>
      <c r="W22" s="27">
        <f t="shared" si="4"/>
        <v>0</v>
      </c>
    </row>
  </sheetData>
  <sheetProtection algorithmName="SHA-512" hashValue="oA8wrc0gvrNsYwfqeEmBN1vdbR67uan7XhKZG+nB4aLlaO/N6TRVlYIyoYZrua+vUU0OgpR3Z93gs/Oo409BLw==" saltValue="NRuAX8nZSSxweT1cRgkvug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3"/>
  <sheetViews>
    <sheetView topLeftCell="A10" workbookViewId="0">
      <selection activeCell="T16" sqref="T16:U23"/>
    </sheetView>
  </sheetViews>
  <sheetFormatPr defaultColWidth="8.7265625" defaultRowHeight="14.5" x14ac:dyDescent="0.35"/>
  <cols>
    <col min="1" max="1" width="8.7265625" style="4"/>
    <col min="2" max="2" width="12.54296875" style="4" customWidth="1"/>
    <col min="3" max="11" width="8.7265625" style="4"/>
    <col min="12" max="12" width="14.54296875" style="4" customWidth="1"/>
    <col min="13" max="14" width="8.7265625" style="4"/>
    <col min="15" max="15" width="15.453125" style="4" customWidth="1"/>
    <col min="16" max="16" width="12.81640625" style="4" customWidth="1"/>
    <col min="17" max="17" width="19.54296875" style="4" customWidth="1"/>
    <col min="18" max="18" width="8.7265625" style="4"/>
    <col min="19" max="19" width="14.26953125" style="4" customWidth="1"/>
    <col min="20" max="20" width="8.7265625" style="4"/>
    <col min="21" max="21" width="18.81640625" style="4" customWidth="1"/>
    <col min="22" max="22" width="8.7265625" style="4"/>
    <col min="23" max="23" width="15.26953125" style="4" customWidth="1"/>
    <col min="24" max="16384" width="8.7265625" style="4"/>
  </cols>
  <sheetData>
    <row r="1" spans="1:23" ht="15" thickBot="1" x14ac:dyDescent="0.4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" thickTop="1" x14ac:dyDescent="0.35">
      <c r="A2" s="1">
        <v>82</v>
      </c>
      <c r="B2" s="1">
        <f>M14</f>
        <v>8</v>
      </c>
      <c r="C2" s="1" t="str">
        <f>E16</f>
        <v>WOŁOMIŃSKI</v>
      </c>
      <c r="D2" s="1"/>
      <c r="E2" s="1"/>
      <c r="F2" s="1"/>
      <c r="G2" s="112" t="s">
        <v>3787</v>
      </c>
      <c r="H2" s="113"/>
      <c r="I2" s="114"/>
      <c r="J2" s="115" t="s">
        <v>3788</v>
      </c>
      <c r="K2" s="116"/>
      <c r="L2" s="117"/>
      <c r="Q2" s="5"/>
      <c r="R2" s="5"/>
      <c r="S2" s="5"/>
      <c r="T2" s="5"/>
    </row>
    <row r="3" spans="1:23" x14ac:dyDescent="0.3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2" x14ac:dyDescent="0.35">
      <c r="A4" s="118" t="s">
        <v>3795</v>
      </c>
      <c r="B4" s="118"/>
      <c r="C4" s="118"/>
      <c r="D4" s="118"/>
      <c r="E4" s="118"/>
      <c r="F4" s="10" t="s">
        <v>3796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106" t="s">
        <v>3797</v>
      </c>
      <c r="O4" s="107"/>
      <c r="P4" s="14">
        <v>1</v>
      </c>
      <c r="Q4" s="88"/>
      <c r="R4" s="89"/>
      <c r="S4" s="89"/>
      <c r="T4" s="89"/>
      <c r="U4" s="89"/>
      <c r="V4" s="90"/>
    </row>
    <row r="5" spans="1:23" ht="42" x14ac:dyDescent="0.35">
      <c r="A5" s="118" t="s">
        <v>3798</v>
      </c>
      <c r="B5" s="118"/>
      <c r="C5" s="118"/>
      <c r="D5" s="118"/>
      <c r="E5" s="118"/>
      <c r="F5" s="10" t="s">
        <v>3799</v>
      </c>
      <c r="G5" s="11">
        <f>ROUND(J5/M14/60,2)</f>
        <v>0</v>
      </c>
      <c r="H5" s="12">
        <f>ROUND(K5/M14/60,0)</f>
        <v>0</v>
      </c>
      <c r="I5" s="13">
        <f>G4+H4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106"/>
      <c r="O5" s="107"/>
      <c r="P5" s="14">
        <v>2</v>
      </c>
      <c r="Q5" s="88"/>
      <c r="R5" s="89"/>
      <c r="S5" s="89"/>
      <c r="T5" s="89"/>
      <c r="U5" s="89"/>
      <c r="V5" s="90"/>
    </row>
    <row r="6" spans="1:23" ht="64" x14ac:dyDescent="0.35">
      <c r="A6" s="108" t="s">
        <v>3800</v>
      </c>
      <c r="B6" s="108"/>
      <c r="C6" s="108"/>
      <c r="D6" s="108"/>
      <c r="E6" s="108"/>
      <c r="F6" s="3" t="s">
        <v>3801</v>
      </c>
      <c r="G6" s="15"/>
      <c r="H6" s="12">
        <f t="shared" ref="H6:H10" si="0">G6*0.23</f>
        <v>0</v>
      </c>
      <c r="I6" s="31">
        <f>ROUND(G6+H6,2)</f>
        <v>0</v>
      </c>
      <c r="J6" s="109" t="s">
        <v>3802</v>
      </c>
      <c r="K6" s="110"/>
      <c r="L6" s="111"/>
      <c r="P6" s="9" t="s">
        <v>3793</v>
      </c>
      <c r="Q6" s="1" t="s">
        <v>3794</v>
      </c>
      <c r="S6" s="5"/>
      <c r="T6" s="5"/>
    </row>
    <row r="7" spans="1:23" ht="64" x14ac:dyDescent="0.35">
      <c r="A7" s="108" t="s">
        <v>3803</v>
      </c>
      <c r="B7" s="108"/>
      <c r="C7" s="108"/>
      <c r="D7" s="108"/>
      <c r="E7" s="108"/>
      <c r="F7" s="3" t="s">
        <v>3804</v>
      </c>
      <c r="G7" s="15"/>
      <c r="H7" s="12">
        <f t="shared" si="0"/>
        <v>0</v>
      </c>
      <c r="I7" s="31">
        <f>ROUND(G6+H6,2)</f>
        <v>0</v>
      </c>
      <c r="J7" s="109" t="s">
        <v>3802</v>
      </c>
      <c r="K7" s="110"/>
      <c r="L7" s="111"/>
      <c r="P7" s="9"/>
      <c r="Q7" s="1"/>
      <c r="S7" s="5"/>
      <c r="T7" s="5"/>
    </row>
    <row r="8" spans="1:23" ht="53.5" x14ac:dyDescent="0.35">
      <c r="A8" s="108" t="s">
        <v>3805</v>
      </c>
      <c r="B8" s="108"/>
      <c r="C8" s="108"/>
      <c r="D8" s="108"/>
      <c r="E8" s="108"/>
      <c r="F8" s="3" t="s">
        <v>3806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106" t="s">
        <v>3807</v>
      </c>
      <c r="O8" s="107"/>
      <c r="P8" s="14">
        <v>1</v>
      </c>
      <c r="Q8" s="88"/>
      <c r="R8" s="89"/>
      <c r="S8" s="89"/>
      <c r="T8" s="89"/>
      <c r="U8" s="89"/>
      <c r="V8" s="90"/>
    </row>
    <row r="9" spans="1:23" ht="43" x14ac:dyDescent="0.35">
      <c r="A9" s="91" t="s">
        <v>3808</v>
      </c>
      <c r="B9" s="91"/>
      <c r="C9" s="91"/>
      <c r="D9" s="91"/>
      <c r="E9" s="91"/>
      <c r="F9" s="3" t="s">
        <v>3809</v>
      </c>
      <c r="G9" s="15"/>
      <c r="H9" s="12">
        <f t="shared" si="0"/>
        <v>0</v>
      </c>
      <c r="I9" s="31">
        <f>ROUND(G9+H9,2)</f>
        <v>0</v>
      </c>
      <c r="J9" s="92" t="s">
        <v>3802</v>
      </c>
      <c r="K9" s="93"/>
      <c r="L9" s="94"/>
      <c r="M9" s="1"/>
      <c r="N9" s="16"/>
      <c r="W9" s="17"/>
    </row>
    <row r="10" spans="1:23" ht="54" thickBot="1" x14ac:dyDescent="0.4">
      <c r="A10" s="91" t="s">
        <v>3810</v>
      </c>
      <c r="B10" s="91"/>
      <c r="C10" s="91"/>
      <c r="D10" s="91"/>
      <c r="E10" s="91"/>
      <c r="F10" s="3" t="s">
        <v>3811</v>
      </c>
      <c r="G10" s="18"/>
      <c r="H10" s="19">
        <f t="shared" si="0"/>
        <v>0</v>
      </c>
      <c r="I10" s="31">
        <f>ROUND(G10+H10,2)</f>
        <v>0</v>
      </c>
      <c r="J10" s="95" t="s">
        <v>3802</v>
      </c>
      <c r="K10" s="96"/>
      <c r="L10" s="97"/>
      <c r="M10" s="1"/>
      <c r="N10" s="1"/>
    </row>
    <row r="11" spans="1:23" ht="15" thickTop="1" x14ac:dyDescent="0.35">
      <c r="A11" s="20"/>
      <c r="B11" s="20"/>
      <c r="C11" s="20"/>
      <c r="D11" s="20"/>
      <c r="H11" s="20"/>
      <c r="I11" s="98"/>
      <c r="J11" s="99"/>
      <c r="K11" s="99"/>
      <c r="L11" s="100"/>
      <c r="M11" s="33" t="s">
        <v>3812</v>
      </c>
      <c r="N11" s="34"/>
      <c r="O11" s="1"/>
      <c r="P11" s="1"/>
      <c r="Q11" s="1"/>
      <c r="R11" s="1"/>
      <c r="S11" s="1"/>
      <c r="T11" s="1"/>
      <c r="U11" s="1"/>
      <c r="V11" s="21"/>
    </row>
    <row r="12" spans="1:23" ht="15" thickBot="1" x14ac:dyDescent="0.4">
      <c r="A12" s="20"/>
      <c r="B12" s="20"/>
      <c r="C12" s="20"/>
      <c r="D12" s="20"/>
      <c r="H12" s="22" t="s">
        <v>3813</v>
      </c>
      <c r="I12" s="101"/>
      <c r="J12" s="102"/>
      <c r="K12" s="102"/>
      <c r="L12" s="103"/>
      <c r="M12" s="104" t="s">
        <v>3814</v>
      </c>
      <c r="N12" s="105"/>
      <c r="O12" s="105"/>
      <c r="P12" s="105"/>
      <c r="Q12" s="105"/>
      <c r="R12" s="105"/>
      <c r="S12" s="105"/>
      <c r="T12" s="105"/>
      <c r="U12" s="105"/>
      <c r="V12" s="105"/>
    </row>
    <row r="13" spans="1:23" ht="15" thickTop="1" x14ac:dyDescent="0.35"/>
    <row r="14" spans="1:23" ht="34.5" customHeight="1" x14ac:dyDescent="0.3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8</v>
      </c>
      <c r="N14" s="25">
        <f>SUM(N16:N400)</f>
        <v>8</v>
      </c>
      <c r="P14" s="86" t="s">
        <v>3815</v>
      </c>
      <c r="Q14" s="87"/>
      <c r="R14" s="87"/>
      <c r="S14" s="87"/>
      <c r="T14" s="86" t="s">
        <v>3816</v>
      </c>
      <c r="U14" s="87"/>
      <c r="V14" s="87"/>
      <c r="W14" s="87"/>
    </row>
    <row r="15" spans="1:23" ht="73.5" x14ac:dyDescent="0.35">
      <c r="A15" s="35" t="s">
        <v>1</v>
      </c>
      <c r="B15" s="35" t="s">
        <v>2</v>
      </c>
      <c r="C15" s="36" t="s">
        <v>3</v>
      </c>
      <c r="D15" s="37" t="s">
        <v>4</v>
      </c>
      <c r="E15" s="37" t="s">
        <v>5</v>
      </c>
      <c r="F15" s="37" t="s">
        <v>6</v>
      </c>
      <c r="G15" s="37" t="s">
        <v>7</v>
      </c>
      <c r="H15" s="37" t="s">
        <v>8</v>
      </c>
      <c r="I15" s="37" t="s">
        <v>9</v>
      </c>
      <c r="J15" s="37" t="s">
        <v>10</v>
      </c>
      <c r="K15" s="37" t="s">
        <v>11</v>
      </c>
      <c r="L15" s="37" t="s">
        <v>12</v>
      </c>
      <c r="M15" s="37" t="s">
        <v>13</v>
      </c>
      <c r="N15" s="37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35">
      <c r="A16" s="38">
        <v>3733953</v>
      </c>
      <c r="B16" s="38" t="s">
        <v>2705</v>
      </c>
      <c r="C16" s="39" t="s">
        <v>2706</v>
      </c>
      <c r="D16" s="40" t="s">
        <v>14</v>
      </c>
      <c r="E16" s="40" t="s">
        <v>140</v>
      </c>
      <c r="F16" s="40" t="s">
        <v>2701</v>
      </c>
      <c r="G16" s="40" t="s">
        <v>2702</v>
      </c>
      <c r="H16" s="40" t="s">
        <v>2701</v>
      </c>
      <c r="I16" s="40" t="s">
        <v>2707</v>
      </c>
      <c r="J16" s="40" t="s">
        <v>2708</v>
      </c>
      <c r="K16" s="41">
        <v>21</v>
      </c>
      <c r="L16" s="40">
        <v>644034</v>
      </c>
      <c r="M16" s="40">
        <v>499454</v>
      </c>
      <c r="N16" s="40">
        <v>1</v>
      </c>
      <c r="O16" s="42"/>
      <c r="P16" s="42"/>
      <c r="Q16" s="42"/>
      <c r="R16" s="17">
        <f>ROUND(Q16*0.23,2)</f>
        <v>0</v>
      </c>
      <c r="S16" s="27">
        <f>ROUND(Q16,2)+R16</f>
        <v>0</v>
      </c>
      <c r="T16" s="42"/>
      <c r="U16" s="42"/>
      <c r="V16" s="17">
        <f>ROUND(U16*0.23,2)</f>
        <v>0</v>
      </c>
      <c r="W16" s="27">
        <f>ROUND(U16,2)+V16</f>
        <v>0</v>
      </c>
    </row>
    <row r="17" spans="1:23" x14ac:dyDescent="0.35">
      <c r="A17" s="38">
        <v>3737891</v>
      </c>
      <c r="B17" s="38" t="s">
        <v>2709</v>
      </c>
      <c r="C17" s="39" t="s">
        <v>2710</v>
      </c>
      <c r="D17" s="40" t="s">
        <v>14</v>
      </c>
      <c r="E17" s="40" t="s">
        <v>140</v>
      </c>
      <c r="F17" s="40" t="s">
        <v>2701</v>
      </c>
      <c r="G17" s="40" t="s">
        <v>2702</v>
      </c>
      <c r="H17" s="40" t="s">
        <v>2701</v>
      </c>
      <c r="I17" s="40" t="s">
        <v>2711</v>
      </c>
      <c r="J17" s="40" t="s">
        <v>2712</v>
      </c>
      <c r="K17" s="41">
        <v>14</v>
      </c>
      <c r="L17" s="40">
        <v>642950</v>
      </c>
      <c r="M17" s="40">
        <v>497373</v>
      </c>
      <c r="N17" s="40">
        <v>1</v>
      </c>
      <c r="O17" s="42"/>
      <c r="P17" s="42"/>
      <c r="Q17" s="42"/>
      <c r="R17" s="17">
        <f t="shared" ref="R17:R23" si="1">ROUND(Q17*0.23,2)</f>
        <v>0</v>
      </c>
      <c r="S17" s="27">
        <f t="shared" ref="S17:S23" si="2">ROUND(Q17,2)+R17</f>
        <v>0</v>
      </c>
      <c r="T17" s="42"/>
      <c r="U17" s="42"/>
      <c r="V17" s="17">
        <f t="shared" ref="V17:V23" si="3">ROUND(U17*0.23,2)</f>
        <v>0</v>
      </c>
      <c r="W17" s="27">
        <f t="shared" ref="W17:W23" si="4">ROUND(U17,2)+V17</f>
        <v>0</v>
      </c>
    </row>
    <row r="18" spans="1:23" x14ac:dyDescent="0.35">
      <c r="A18" s="38">
        <v>3733404</v>
      </c>
      <c r="B18" s="38" t="s">
        <v>2713</v>
      </c>
      <c r="C18" s="39" t="s">
        <v>2714</v>
      </c>
      <c r="D18" s="40" t="s">
        <v>14</v>
      </c>
      <c r="E18" s="40" t="s">
        <v>140</v>
      </c>
      <c r="F18" s="40" t="s">
        <v>2701</v>
      </c>
      <c r="G18" s="40" t="s">
        <v>2702</v>
      </c>
      <c r="H18" s="40" t="s">
        <v>2701</v>
      </c>
      <c r="I18" s="40" t="s">
        <v>2715</v>
      </c>
      <c r="J18" s="40" t="s">
        <v>2716</v>
      </c>
      <c r="K18" s="41" t="s">
        <v>2717</v>
      </c>
      <c r="L18" s="40">
        <v>645541</v>
      </c>
      <c r="M18" s="40">
        <v>501640</v>
      </c>
      <c r="N18" s="40">
        <v>1</v>
      </c>
      <c r="O18" s="42"/>
      <c r="P18" s="42"/>
      <c r="Q18" s="42"/>
      <c r="R18" s="17">
        <f t="shared" si="1"/>
        <v>0</v>
      </c>
      <c r="S18" s="27">
        <f t="shared" si="2"/>
        <v>0</v>
      </c>
      <c r="T18" s="42"/>
      <c r="U18" s="42"/>
      <c r="V18" s="17">
        <f t="shared" si="3"/>
        <v>0</v>
      </c>
      <c r="W18" s="27">
        <f t="shared" si="4"/>
        <v>0</v>
      </c>
    </row>
    <row r="19" spans="1:23" x14ac:dyDescent="0.35">
      <c r="A19" s="38">
        <v>3733405</v>
      </c>
      <c r="B19" s="38" t="s">
        <v>2718</v>
      </c>
      <c r="C19" s="39" t="s">
        <v>2719</v>
      </c>
      <c r="D19" s="40" t="s">
        <v>14</v>
      </c>
      <c r="E19" s="40" t="s">
        <v>140</v>
      </c>
      <c r="F19" s="40" t="s">
        <v>2701</v>
      </c>
      <c r="G19" s="40" t="s">
        <v>2702</v>
      </c>
      <c r="H19" s="40" t="s">
        <v>2701</v>
      </c>
      <c r="I19" s="40" t="s">
        <v>2715</v>
      </c>
      <c r="J19" s="40" t="s">
        <v>2716</v>
      </c>
      <c r="K19" s="41" t="s">
        <v>2720</v>
      </c>
      <c r="L19" s="40">
        <v>645493</v>
      </c>
      <c r="M19" s="40">
        <v>501650</v>
      </c>
      <c r="N19" s="40">
        <v>1</v>
      </c>
      <c r="O19" s="42"/>
      <c r="P19" s="42"/>
      <c r="Q19" s="42"/>
      <c r="R19" s="17">
        <f t="shared" si="1"/>
        <v>0</v>
      </c>
      <c r="S19" s="27">
        <f t="shared" si="2"/>
        <v>0</v>
      </c>
      <c r="T19" s="42"/>
      <c r="U19" s="42"/>
      <c r="V19" s="17">
        <f t="shared" si="3"/>
        <v>0</v>
      </c>
      <c r="W19" s="27">
        <f t="shared" si="4"/>
        <v>0</v>
      </c>
    </row>
    <row r="20" spans="1:23" x14ac:dyDescent="0.35">
      <c r="A20" s="38">
        <v>3738320</v>
      </c>
      <c r="B20" s="38" t="s">
        <v>2723</v>
      </c>
      <c r="C20" s="39" t="s">
        <v>2724</v>
      </c>
      <c r="D20" s="40" t="s">
        <v>14</v>
      </c>
      <c r="E20" s="40" t="s">
        <v>140</v>
      </c>
      <c r="F20" s="40" t="s">
        <v>2701</v>
      </c>
      <c r="G20" s="40" t="s">
        <v>2702</v>
      </c>
      <c r="H20" s="40" t="s">
        <v>2701</v>
      </c>
      <c r="I20" s="40" t="s">
        <v>2715</v>
      </c>
      <c r="J20" s="40" t="s">
        <v>2716</v>
      </c>
      <c r="K20" s="41">
        <v>96</v>
      </c>
      <c r="L20" s="40">
        <v>643426</v>
      </c>
      <c r="M20" s="40">
        <v>497246</v>
      </c>
      <c r="N20" s="40">
        <v>1</v>
      </c>
      <c r="O20" s="42"/>
      <c r="P20" s="42"/>
      <c r="Q20" s="42"/>
      <c r="R20" s="17">
        <f t="shared" si="1"/>
        <v>0</v>
      </c>
      <c r="S20" s="27">
        <f t="shared" si="2"/>
        <v>0</v>
      </c>
      <c r="T20" s="42"/>
      <c r="U20" s="42"/>
      <c r="V20" s="17">
        <f t="shared" si="3"/>
        <v>0</v>
      </c>
      <c r="W20" s="27">
        <f t="shared" si="4"/>
        <v>0</v>
      </c>
    </row>
    <row r="21" spans="1:23" x14ac:dyDescent="0.35">
      <c r="A21" s="38">
        <v>3734070</v>
      </c>
      <c r="B21" s="38" t="s">
        <v>2725</v>
      </c>
      <c r="C21" s="39" t="s">
        <v>2726</v>
      </c>
      <c r="D21" s="40" t="s">
        <v>14</v>
      </c>
      <c r="E21" s="40" t="s">
        <v>140</v>
      </c>
      <c r="F21" s="40" t="s">
        <v>2701</v>
      </c>
      <c r="G21" s="40" t="s">
        <v>2702</v>
      </c>
      <c r="H21" s="40" t="s">
        <v>2701</v>
      </c>
      <c r="I21" s="40" t="s">
        <v>2727</v>
      </c>
      <c r="J21" s="40" t="s">
        <v>2728</v>
      </c>
      <c r="K21" s="41">
        <v>21</v>
      </c>
      <c r="L21" s="40">
        <v>643949</v>
      </c>
      <c r="M21" s="40">
        <v>499251</v>
      </c>
      <c r="N21" s="40">
        <v>1</v>
      </c>
      <c r="O21" s="42"/>
      <c r="P21" s="42"/>
      <c r="Q21" s="42"/>
      <c r="R21" s="17">
        <f t="shared" si="1"/>
        <v>0</v>
      </c>
      <c r="S21" s="27">
        <f t="shared" si="2"/>
        <v>0</v>
      </c>
      <c r="T21" s="42"/>
      <c r="U21" s="42"/>
      <c r="V21" s="17">
        <f t="shared" si="3"/>
        <v>0</v>
      </c>
      <c r="W21" s="27">
        <f t="shared" si="4"/>
        <v>0</v>
      </c>
    </row>
    <row r="22" spans="1:23" x14ac:dyDescent="0.35">
      <c r="A22" s="38">
        <v>3787683</v>
      </c>
      <c r="B22" s="38" t="s">
        <v>2972</v>
      </c>
      <c r="C22" s="39" t="s">
        <v>2973</v>
      </c>
      <c r="D22" s="40" t="s">
        <v>14</v>
      </c>
      <c r="E22" s="40" t="s">
        <v>140</v>
      </c>
      <c r="F22" s="40" t="s">
        <v>169</v>
      </c>
      <c r="G22" s="40" t="s">
        <v>2965</v>
      </c>
      <c r="H22" s="40" t="s">
        <v>169</v>
      </c>
      <c r="I22" s="40" t="s">
        <v>1463</v>
      </c>
      <c r="J22" s="40" t="s">
        <v>1464</v>
      </c>
      <c r="K22" s="41">
        <v>22</v>
      </c>
      <c r="L22" s="40">
        <v>653061</v>
      </c>
      <c r="M22" s="40">
        <v>500204</v>
      </c>
      <c r="N22" s="40">
        <v>1</v>
      </c>
      <c r="O22" s="42"/>
      <c r="P22" s="42"/>
      <c r="Q22" s="42"/>
      <c r="R22" s="17">
        <f t="shared" si="1"/>
        <v>0</v>
      </c>
      <c r="S22" s="27">
        <f t="shared" si="2"/>
        <v>0</v>
      </c>
      <c r="T22" s="42"/>
      <c r="U22" s="42"/>
      <c r="V22" s="17">
        <f t="shared" si="3"/>
        <v>0</v>
      </c>
      <c r="W22" s="27">
        <f t="shared" si="4"/>
        <v>0</v>
      </c>
    </row>
    <row r="23" spans="1:23" x14ac:dyDescent="0.35">
      <c r="A23" s="38">
        <v>7941820</v>
      </c>
      <c r="B23" s="38" t="s">
        <v>3005</v>
      </c>
      <c r="C23" s="39" t="s">
        <v>3006</v>
      </c>
      <c r="D23" s="40" t="s">
        <v>14</v>
      </c>
      <c r="E23" s="40" t="s">
        <v>140</v>
      </c>
      <c r="F23" s="40" t="s">
        <v>2997</v>
      </c>
      <c r="G23" s="40" t="s">
        <v>2998</v>
      </c>
      <c r="H23" s="40" t="s">
        <v>2997</v>
      </c>
      <c r="I23" s="40" t="s">
        <v>2695</v>
      </c>
      <c r="J23" s="40" t="s">
        <v>2696</v>
      </c>
      <c r="K23" s="41">
        <v>56</v>
      </c>
      <c r="L23" s="40">
        <v>647013</v>
      </c>
      <c r="M23" s="40">
        <v>495167</v>
      </c>
      <c r="N23" s="40">
        <v>1</v>
      </c>
      <c r="O23" s="42"/>
      <c r="P23" s="42"/>
      <c r="Q23" s="42"/>
      <c r="R23" s="17">
        <f t="shared" si="1"/>
        <v>0</v>
      </c>
      <c r="S23" s="27">
        <f t="shared" si="2"/>
        <v>0</v>
      </c>
      <c r="T23" s="42"/>
      <c r="U23" s="42"/>
      <c r="V23" s="17">
        <f t="shared" si="3"/>
        <v>0</v>
      </c>
      <c r="W23" s="27">
        <f t="shared" si="4"/>
        <v>0</v>
      </c>
    </row>
  </sheetData>
  <sheetProtection algorithmName="SHA-512" hashValue="tpjp4GjbU5DagjkiVLztX5qf2RL5WXDFTVIPbIRv+1kVA4L7QX+mvzh17SlduZmEG2sjbhQU18VEzAOUIn96Yw==" saltValue="wP1T3jHHjfWcFBGkzjYFyA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"/>
  <sheetViews>
    <sheetView topLeftCell="A7" workbookViewId="0">
      <selection activeCell="T16" sqref="T16:U18"/>
    </sheetView>
  </sheetViews>
  <sheetFormatPr defaultColWidth="8.7265625" defaultRowHeight="14.5" x14ac:dyDescent="0.35"/>
  <cols>
    <col min="1" max="1" width="8.7265625" style="4"/>
    <col min="2" max="2" width="12.54296875" style="4" customWidth="1"/>
    <col min="3" max="11" width="8.7265625" style="4"/>
    <col min="12" max="12" width="14.54296875" style="4" customWidth="1"/>
    <col min="13" max="14" width="8.7265625" style="4"/>
    <col min="15" max="15" width="15.453125" style="4" customWidth="1"/>
    <col min="16" max="16" width="12.81640625" style="4" customWidth="1"/>
    <col min="17" max="17" width="19.54296875" style="4" customWidth="1"/>
    <col min="18" max="18" width="8.7265625" style="4"/>
    <col min="19" max="19" width="14.26953125" style="4" customWidth="1"/>
    <col min="20" max="20" width="8.7265625" style="4"/>
    <col min="21" max="21" width="18.81640625" style="4" customWidth="1"/>
    <col min="22" max="22" width="8.7265625" style="4"/>
    <col min="23" max="23" width="15.26953125" style="4" customWidth="1"/>
    <col min="24" max="16384" width="8.7265625" style="4"/>
  </cols>
  <sheetData>
    <row r="1" spans="1:23" ht="15" thickBot="1" x14ac:dyDescent="0.4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" thickTop="1" x14ac:dyDescent="0.35">
      <c r="A2" s="1">
        <v>81</v>
      </c>
      <c r="B2" s="1">
        <f>M14</f>
        <v>3</v>
      </c>
      <c r="C2" s="1" t="str">
        <f>E16</f>
        <v>WOŁOMIŃSKI</v>
      </c>
      <c r="D2" s="1"/>
      <c r="E2" s="1"/>
      <c r="F2" s="1"/>
      <c r="G2" s="112" t="s">
        <v>3787</v>
      </c>
      <c r="H2" s="113"/>
      <c r="I2" s="114"/>
      <c r="J2" s="115" t="s">
        <v>3788</v>
      </c>
      <c r="K2" s="116"/>
      <c r="L2" s="117"/>
      <c r="Q2" s="5"/>
      <c r="R2" s="5"/>
      <c r="S2" s="5"/>
      <c r="T2" s="5"/>
    </row>
    <row r="3" spans="1:23" x14ac:dyDescent="0.3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2" x14ac:dyDescent="0.35">
      <c r="A4" s="118" t="s">
        <v>3795</v>
      </c>
      <c r="B4" s="118"/>
      <c r="C4" s="118"/>
      <c r="D4" s="118"/>
      <c r="E4" s="118"/>
      <c r="F4" s="10" t="s">
        <v>3796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106" t="s">
        <v>3797</v>
      </c>
      <c r="O4" s="107"/>
      <c r="P4" s="14">
        <v>1</v>
      </c>
      <c r="Q4" s="88"/>
      <c r="R4" s="89"/>
      <c r="S4" s="89"/>
      <c r="T4" s="89"/>
      <c r="U4" s="89"/>
      <c r="V4" s="90"/>
    </row>
    <row r="5" spans="1:23" ht="42" x14ac:dyDescent="0.35">
      <c r="A5" s="118" t="s">
        <v>3798</v>
      </c>
      <c r="B5" s="118"/>
      <c r="C5" s="118"/>
      <c r="D5" s="118"/>
      <c r="E5" s="118"/>
      <c r="F5" s="10" t="s">
        <v>3799</v>
      </c>
      <c r="G5" s="11">
        <f>ROUND(J5/M14/60,2)</f>
        <v>0</v>
      </c>
      <c r="H5" s="12">
        <f>ROUND(K5/M14/60,0)</f>
        <v>0</v>
      </c>
      <c r="I5" s="13">
        <f>G4+H4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106"/>
      <c r="O5" s="107"/>
      <c r="P5" s="14">
        <v>2</v>
      </c>
      <c r="Q5" s="88"/>
      <c r="R5" s="89"/>
      <c r="S5" s="89"/>
      <c r="T5" s="89"/>
      <c r="U5" s="89"/>
      <c r="V5" s="90"/>
    </row>
    <row r="6" spans="1:23" ht="64" x14ac:dyDescent="0.35">
      <c r="A6" s="108" t="s">
        <v>3800</v>
      </c>
      <c r="B6" s="108"/>
      <c r="C6" s="108"/>
      <c r="D6" s="108"/>
      <c r="E6" s="108"/>
      <c r="F6" s="3" t="s">
        <v>3801</v>
      </c>
      <c r="G6" s="15"/>
      <c r="H6" s="12">
        <f t="shared" ref="H6:H10" si="0">G6*0.23</f>
        <v>0</v>
      </c>
      <c r="I6" s="31">
        <f>ROUND(G6+H6,2)</f>
        <v>0</v>
      </c>
      <c r="J6" s="109" t="s">
        <v>3802</v>
      </c>
      <c r="K6" s="110"/>
      <c r="L6" s="111"/>
      <c r="P6" s="9" t="s">
        <v>3793</v>
      </c>
      <c r="Q6" s="1" t="s">
        <v>3794</v>
      </c>
      <c r="S6" s="5"/>
      <c r="T6" s="5"/>
    </row>
    <row r="7" spans="1:23" ht="64" x14ac:dyDescent="0.35">
      <c r="A7" s="108" t="s">
        <v>3803</v>
      </c>
      <c r="B7" s="108"/>
      <c r="C7" s="108"/>
      <c r="D7" s="108"/>
      <c r="E7" s="108"/>
      <c r="F7" s="3" t="s">
        <v>3804</v>
      </c>
      <c r="G7" s="15"/>
      <c r="H7" s="12">
        <f t="shared" si="0"/>
        <v>0</v>
      </c>
      <c r="I7" s="31">
        <f>ROUND(G6+H6,2)</f>
        <v>0</v>
      </c>
      <c r="J7" s="109" t="s">
        <v>3802</v>
      </c>
      <c r="K7" s="110"/>
      <c r="L7" s="111"/>
      <c r="P7" s="9"/>
      <c r="Q7" s="1"/>
      <c r="S7" s="5"/>
      <c r="T7" s="5"/>
    </row>
    <row r="8" spans="1:23" ht="53.5" x14ac:dyDescent="0.35">
      <c r="A8" s="108" t="s">
        <v>3805</v>
      </c>
      <c r="B8" s="108"/>
      <c r="C8" s="108"/>
      <c r="D8" s="108"/>
      <c r="E8" s="108"/>
      <c r="F8" s="3" t="s">
        <v>3806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106" t="s">
        <v>3807</v>
      </c>
      <c r="O8" s="107"/>
      <c r="P8" s="14">
        <v>1</v>
      </c>
      <c r="Q8" s="88"/>
      <c r="R8" s="89"/>
      <c r="S8" s="89"/>
      <c r="T8" s="89"/>
      <c r="U8" s="89"/>
      <c r="V8" s="90"/>
    </row>
    <row r="9" spans="1:23" ht="43" x14ac:dyDescent="0.35">
      <c r="A9" s="91" t="s">
        <v>3808</v>
      </c>
      <c r="B9" s="91"/>
      <c r="C9" s="91"/>
      <c r="D9" s="91"/>
      <c r="E9" s="91"/>
      <c r="F9" s="3" t="s">
        <v>3809</v>
      </c>
      <c r="G9" s="15"/>
      <c r="H9" s="12">
        <f t="shared" si="0"/>
        <v>0</v>
      </c>
      <c r="I9" s="31">
        <f>ROUND(G9+H9,2)</f>
        <v>0</v>
      </c>
      <c r="J9" s="92" t="s">
        <v>3802</v>
      </c>
      <c r="K9" s="93"/>
      <c r="L9" s="94"/>
      <c r="M9" s="1"/>
      <c r="N9" s="16"/>
      <c r="W9" s="17"/>
    </row>
    <row r="10" spans="1:23" ht="54" thickBot="1" x14ac:dyDescent="0.4">
      <c r="A10" s="91" t="s">
        <v>3810</v>
      </c>
      <c r="B10" s="91"/>
      <c r="C10" s="91"/>
      <c r="D10" s="91"/>
      <c r="E10" s="91"/>
      <c r="F10" s="3" t="s">
        <v>3811</v>
      </c>
      <c r="G10" s="18"/>
      <c r="H10" s="19">
        <f t="shared" si="0"/>
        <v>0</v>
      </c>
      <c r="I10" s="31">
        <f>ROUND(G10+H10,2)</f>
        <v>0</v>
      </c>
      <c r="J10" s="95" t="s">
        <v>3802</v>
      </c>
      <c r="K10" s="96"/>
      <c r="L10" s="97"/>
      <c r="M10" s="1"/>
      <c r="N10" s="1"/>
    </row>
    <row r="11" spans="1:23" ht="15" thickTop="1" x14ac:dyDescent="0.35">
      <c r="A11" s="20"/>
      <c r="B11" s="20"/>
      <c r="C11" s="20"/>
      <c r="D11" s="20"/>
      <c r="H11" s="20"/>
      <c r="I11" s="98"/>
      <c r="J11" s="99"/>
      <c r="K11" s="99"/>
      <c r="L11" s="100"/>
      <c r="M11" s="33" t="s">
        <v>3812</v>
      </c>
      <c r="N11" s="34"/>
      <c r="O11" s="1"/>
      <c r="P11" s="1"/>
      <c r="Q11" s="1"/>
      <c r="R11" s="1"/>
      <c r="S11" s="1"/>
      <c r="T11" s="1"/>
      <c r="U11" s="1"/>
      <c r="V11" s="21"/>
    </row>
    <row r="12" spans="1:23" ht="15" thickBot="1" x14ac:dyDescent="0.4">
      <c r="A12" s="20"/>
      <c r="B12" s="20"/>
      <c r="C12" s="20"/>
      <c r="D12" s="20"/>
      <c r="H12" s="22" t="s">
        <v>3813</v>
      </c>
      <c r="I12" s="101"/>
      <c r="J12" s="102"/>
      <c r="K12" s="102"/>
      <c r="L12" s="103"/>
      <c r="M12" s="104" t="s">
        <v>3814</v>
      </c>
      <c r="N12" s="105"/>
      <c r="O12" s="105"/>
      <c r="P12" s="105"/>
      <c r="Q12" s="105"/>
      <c r="R12" s="105"/>
      <c r="S12" s="105"/>
      <c r="T12" s="105"/>
      <c r="U12" s="105"/>
      <c r="V12" s="105"/>
    </row>
    <row r="13" spans="1:23" ht="15" thickTop="1" x14ac:dyDescent="0.35"/>
    <row r="14" spans="1:23" ht="34.5" customHeight="1" x14ac:dyDescent="0.3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3</v>
      </c>
      <c r="N14" s="25">
        <f>SUM(N16:N400)</f>
        <v>3</v>
      </c>
      <c r="P14" s="86" t="s">
        <v>3815</v>
      </c>
      <c r="Q14" s="87"/>
      <c r="R14" s="87"/>
      <c r="S14" s="87"/>
      <c r="T14" s="86" t="s">
        <v>3816</v>
      </c>
      <c r="U14" s="87"/>
      <c r="V14" s="87"/>
      <c r="W14" s="87"/>
    </row>
    <row r="15" spans="1:23" ht="73.5" x14ac:dyDescent="0.35">
      <c r="A15" s="35" t="s">
        <v>1</v>
      </c>
      <c r="B15" s="35" t="s">
        <v>2</v>
      </c>
      <c r="C15" s="36" t="s">
        <v>3</v>
      </c>
      <c r="D15" s="37" t="s">
        <v>4</v>
      </c>
      <c r="E15" s="37" t="s">
        <v>5</v>
      </c>
      <c r="F15" s="37" t="s">
        <v>6</v>
      </c>
      <c r="G15" s="37" t="s">
        <v>7</v>
      </c>
      <c r="H15" s="37" t="s">
        <v>8</v>
      </c>
      <c r="I15" s="37" t="s">
        <v>9</v>
      </c>
      <c r="J15" s="37" t="s">
        <v>10</v>
      </c>
      <c r="K15" s="37" t="s">
        <v>11</v>
      </c>
      <c r="L15" s="37" t="s">
        <v>12</v>
      </c>
      <c r="M15" s="37" t="s">
        <v>13</v>
      </c>
      <c r="N15" s="37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35">
      <c r="A16" s="38">
        <v>3787723</v>
      </c>
      <c r="B16" s="38" t="s">
        <v>2974</v>
      </c>
      <c r="C16" s="39" t="s">
        <v>2975</v>
      </c>
      <c r="D16" s="40" t="s">
        <v>14</v>
      </c>
      <c r="E16" s="40" t="s">
        <v>140</v>
      </c>
      <c r="F16" s="40" t="s">
        <v>169</v>
      </c>
      <c r="G16" s="40" t="s">
        <v>2965</v>
      </c>
      <c r="H16" s="40" t="s">
        <v>169</v>
      </c>
      <c r="I16" s="40" t="s">
        <v>2976</v>
      </c>
      <c r="J16" s="40" t="s">
        <v>2977</v>
      </c>
      <c r="K16" s="41">
        <v>22</v>
      </c>
      <c r="L16" s="40">
        <v>652043</v>
      </c>
      <c r="M16" s="40">
        <v>499659</v>
      </c>
      <c r="N16" s="40">
        <v>1</v>
      </c>
      <c r="O16" s="42"/>
      <c r="P16" s="42"/>
      <c r="Q16" s="42"/>
      <c r="R16" s="17">
        <f>ROUND(Q16*0.23,2)</f>
        <v>0</v>
      </c>
      <c r="S16" s="27">
        <f>ROUND(Q16,2)+R16</f>
        <v>0</v>
      </c>
      <c r="T16" s="42"/>
      <c r="U16" s="42"/>
      <c r="V16" s="17">
        <f>ROUND(U16*0.23,2)</f>
        <v>0</v>
      </c>
      <c r="W16" s="27">
        <f>ROUND(U16,2)+V16</f>
        <v>0</v>
      </c>
    </row>
    <row r="17" spans="1:23" x14ac:dyDescent="0.35">
      <c r="A17" s="38">
        <v>3788011</v>
      </c>
      <c r="B17" s="38" t="s">
        <v>2981</v>
      </c>
      <c r="C17" s="39" t="s">
        <v>2982</v>
      </c>
      <c r="D17" s="40" t="s">
        <v>14</v>
      </c>
      <c r="E17" s="40" t="s">
        <v>140</v>
      </c>
      <c r="F17" s="40" t="s">
        <v>169</v>
      </c>
      <c r="G17" s="40" t="s">
        <v>2965</v>
      </c>
      <c r="H17" s="40" t="s">
        <v>169</v>
      </c>
      <c r="I17" s="40" t="s">
        <v>2983</v>
      </c>
      <c r="J17" s="40" t="s">
        <v>2984</v>
      </c>
      <c r="K17" s="41">
        <v>38</v>
      </c>
      <c r="L17" s="40">
        <v>652011</v>
      </c>
      <c r="M17" s="40">
        <v>500208</v>
      </c>
      <c r="N17" s="40">
        <v>1</v>
      </c>
      <c r="O17" s="42"/>
      <c r="P17" s="42"/>
      <c r="Q17" s="42"/>
      <c r="R17" s="17">
        <f t="shared" ref="R17:R18" si="1">ROUND(Q17*0.23,2)</f>
        <v>0</v>
      </c>
      <c r="S17" s="27">
        <f t="shared" ref="S17:S18" si="2">ROUND(Q17,2)+R17</f>
        <v>0</v>
      </c>
      <c r="T17" s="42"/>
      <c r="U17" s="42"/>
      <c r="V17" s="17">
        <f t="shared" ref="V17:V18" si="3">ROUND(U17*0.23,2)</f>
        <v>0</v>
      </c>
      <c r="W17" s="27">
        <f t="shared" ref="W17:W18" si="4">ROUND(U17,2)+V17</f>
        <v>0</v>
      </c>
    </row>
    <row r="18" spans="1:23" x14ac:dyDescent="0.35">
      <c r="A18" s="38">
        <v>3750374</v>
      </c>
      <c r="B18" s="38" t="s">
        <v>2995</v>
      </c>
      <c r="C18" s="39" t="s">
        <v>2996</v>
      </c>
      <c r="D18" s="40" t="s">
        <v>14</v>
      </c>
      <c r="E18" s="40" t="s">
        <v>140</v>
      </c>
      <c r="F18" s="40" t="s">
        <v>2997</v>
      </c>
      <c r="G18" s="40" t="s">
        <v>2998</v>
      </c>
      <c r="H18" s="40" t="s">
        <v>2997</v>
      </c>
      <c r="I18" s="40" t="s">
        <v>2999</v>
      </c>
      <c r="J18" s="40" t="s">
        <v>3000</v>
      </c>
      <c r="K18" s="41">
        <v>1</v>
      </c>
      <c r="L18" s="40">
        <v>646381</v>
      </c>
      <c r="M18" s="40">
        <v>495813</v>
      </c>
      <c r="N18" s="40">
        <v>1</v>
      </c>
      <c r="O18" s="42"/>
      <c r="P18" s="42"/>
      <c r="Q18" s="42"/>
      <c r="R18" s="17">
        <f t="shared" si="1"/>
        <v>0</v>
      </c>
      <c r="S18" s="27">
        <f t="shared" si="2"/>
        <v>0</v>
      </c>
      <c r="T18" s="42"/>
      <c r="U18" s="42"/>
      <c r="V18" s="17">
        <f t="shared" si="3"/>
        <v>0</v>
      </c>
      <c r="W18" s="27">
        <f t="shared" si="4"/>
        <v>0</v>
      </c>
    </row>
  </sheetData>
  <sheetProtection algorithmName="SHA-512" hashValue="wwZdaJBqZfWbBPBAu0HvlvclnSAg1gUMtdcToPwd9QNBUm2bhFDKg0y1HfYzbaWVZzmQr1X1CGHfIeehsOhmrg==" saltValue="KCvyR2ztzumt0urU9gxRIA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1"/>
  <sheetViews>
    <sheetView topLeftCell="A7" workbookViewId="0">
      <selection activeCell="T16" sqref="T16:U21"/>
    </sheetView>
  </sheetViews>
  <sheetFormatPr defaultColWidth="8.7265625" defaultRowHeight="14.5" x14ac:dyDescent="0.35"/>
  <cols>
    <col min="1" max="1" width="8.7265625" style="4"/>
    <col min="2" max="2" width="12.54296875" style="4" customWidth="1"/>
    <col min="3" max="11" width="8.7265625" style="4"/>
    <col min="12" max="12" width="14.54296875" style="4" customWidth="1"/>
    <col min="13" max="14" width="8.7265625" style="4"/>
    <col min="15" max="15" width="15.453125" style="4" customWidth="1"/>
    <col min="16" max="16" width="12.81640625" style="4" customWidth="1"/>
    <col min="17" max="17" width="19.54296875" style="4" customWidth="1"/>
    <col min="18" max="18" width="8.7265625" style="4"/>
    <col min="19" max="19" width="14.26953125" style="4" customWidth="1"/>
    <col min="20" max="20" width="8.7265625" style="4"/>
    <col min="21" max="21" width="18.81640625" style="4" customWidth="1"/>
    <col min="22" max="22" width="8.7265625" style="4"/>
    <col min="23" max="23" width="15.26953125" style="4" customWidth="1"/>
    <col min="24" max="16384" width="8.7265625" style="4"/>
  </cols>
  <sheetData>
    <row r="1" spans="1:23" ht="15" thickBot="1" x14ac:dyDescent="0.4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" thickTop="1" x14ac:dyDescent="0.35">
      <c r="A2" s="1">
        <v>80</v>
      </c>
      <c r="B2" s="1">
        <f>M14</f>
        <v>6</v>
      </c>
      <c r="C2" s="1" t="str">
        <f>E16</f>
        <v>WOŁOMIŃSKI</v>
      </c>
      <c r="D2" s="1"/>
      <c r="E2" s="1"/>
      <c r="F2" s="1"/>
      <c r="G2" s="112" t="s">
        <v>3787</v>
      </c>
      <c r="H2" s="113"/>
      <c r="I2" s="114"/>
      <c r="J2" s="115" t="s">
        <v>3788</v>
      </c>
      <c r="K2" s="116"/>
      <c r="L2" s="117"/>
      <c r="Q2" s="5"/>
      <c r="R2" s="5"/>
      <c r="S2" s="5"/>
      <c r="T2" s="5"/>
    </row>
    <row r="3" spans="1:23" x14ac:dyDescent="0.3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2" x14ac:dyDescent="0.35">
      <c r="A4" s="118" t="s">
        <v>3795</v>
      </c>
      <c r="B4" s="118"/>
      <c r="C4" s="118"/>
      <c r="D4" s="118"/>
      <c r="E4" s="118"/>
      <c r="F4" s="10" t="s">
        <v>3796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106" t="s">
        <v>3797</v>
      </c>
      <c r="O4" s="107"/>
      <c r="P4" s="14">
        <v>1</v>
      </c>
      <c r="Q4" s="88"/>
      <c r="R4" s="89"/>
      <c r="S4" s="89"/>
      <c r="T4" s="89"/>
      <c r="U4" s="89"/>
      <c r="V4" s="90"/>
    </row>
    <row r="5" spans="1:23" ht="42" x14ac:dyDescent="0.35">
      <c r="A5" s="118" t="s">
        <v>3798</v>
      </c>
      <c r="B5" s="118"/>
      <c r="C5" s="118"/>
      <c r="D5" s="118"/>
      <c r="E5" s="118"/>
      <c r="F5" s="10" t="s">
        <v>3799</v>
      </c>
      <c r="G5" s="11">
        <f>ROUND(J5/M14/60,2)</f>
        <v>0</v>
      </c>
      <c r="H5" s="12">
        <f>ROUND(K5/M14/60,0)</f>
        <v>0</v>
      </c>
      <c r="I5" s="13">
        <f>G4+H4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106"/>
      <c r="O5" s="107"/>
      <c r="P5" s="14">
        <v>2</v>
      </c>
      <c r="Q5" s="88"/>
      <c r="R5" s="89"/>
      <c r="S5" s="89"/>
      <c r="T5" s="89"/>
      <c r="U5" s="89"/>
      <c r="V5" s="90"/>
    </row>
    <row r="6" spans="1:23" ht="64" x14ac:dyDescent="0.35">
      <c r="A6" s="108" t="s">
        <v>3800</v>
      </c>
      <c r="B6" s="108"/>
      <c r="C6" s="108"/>
      <c r="D6" s="108"/>
      <c r="E6" s="108"/>
      <c r="F6" s="3" t="s">
        <v>3801</v>
      </c>
      <c r="G6" s="15"/>
      <c r="H6" s="12">
        <f t="shared" ref="H6:H10" si="0">G6*0.23</f>
        <v>0</v>
      </c>
      <c r="I6" s="31">
        <f>ROUND(G6+H6,2)</f>
        <v>0</v>
      </c>
      <c r="J6" s="109" t="s">
        <v>3802</v>
      </c>
      <c r="K6" s="110"/>
      <c r="L6" s="111"/>
      <c r="P6" s="9" t="s">
        <v>3793</v>
      </c>
      <c r="Q6" s="1" t="s">
        <v>3794</v>
      </c>
      <c r="S6" s="5"/>
      <c r="T6" s="5"/>
    </row>
    <row r="7" spans="1:23" ht="64" x14ac:dyDescent="0.35">
      <c r="A7" s="108" t="s">
        <v>3803</v>
      </c>
      <c r="B7" s="108"/>
      <c r="C7" s="108"/>
      <c r="D7" s="108"/>
      <c r="E7" s="108"/>
      <c r="F7" s="3" t="s">
        <v>3804</v>
      </c>
      <c r="G7" s="15"/>
      <c r="H7" s="12">
        <f t="shared" si="0"/>
        <v>0</v>
      </c>
      <c r="I7" s="31">
        <f>ROUND(G6+H6,2)</f>
        <v>0</v>
      </c>
      <c r="J7" s="109" t="s">
        <v>3802</v>
      </c>
      <c r="K7" s="110"/>
      <c r="L7" s="111"/>
      <c r="P7" s="9"/>
      <c r="Q7" s="1"/>
      <c r="S7" s="5"/>
      <c r="T7" s="5"/>
    </row>
    <row r="8" spans="1:23" ht="53.5" x14ac:dyDescent="0.35">
      <c r="A8" s="108" t="s">
        <v>3805</v>
      </c>
      <c r="B8" s="108"/>
      <c r="C8" s="108"/>
      <c r="D8" s="108"/>
      <c r="E8" s="108"/>
      <c r="F8" s="3" t="s">
        <v>3806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106" t="s">
        <v>3807</v>
      </c>
      <c r="O8" s="107"/>
      <c r="P8" s="14">
        <v>1</v>
      </c>
      <c r="Q8" s="88"/>
      <c r="R8" s="89"/>
      <c r="S8" s="89"/>
      <c r="T8" s="89"/>
      <c r="U8" s="89"/>
      <c r="V8" s="90"/>
    </row>
    <row r="9" spans="1:23" ht="43" x14ac:dyDescent="0.35">
      <c r="A9" s="91" t="s">
        <v>3808</v>
      </c>
      <c r="B9" s="91"/>
      <c r="C9" s="91"/>
      <c r="D9" s="91"/>
      <c r="E9" s="91"/>
      <c r="F9" s="3" t="s">
        <v>3809</v>
      </c>
      <c r="G9" s="15"/>
      <c r="H9" s="12">
        <f t="shared" si="0"/>
        <v>0</v>
      </c>
      <c r="I9" s="31">
        <f>ROUND(G9+H9,2)</f>
        <v>0</v>
      </c>
      <c r="J9" s="92" t="s">
        <v>3802</v>
      </c>
      <c r="K9" s="93"/>
      <c r="L9" s="94"/>
      <c r="M9" s="1"/>
      <c r="N9" s="16"/>
      <c r="W9" s="17"/>
    </row>
    <row r="10" spans="1:23" ht="54" thickBot="1" x14ac:dyDescent="0.4">
      <c r="A10" s="91" t="s">
        <v>3810</v>
      </c>
      <c r="B10" s="91"/>
      <c r="C10" s="91"/>
      <c r="D10" s="91"/>
      <c r="E10" s="91"/>
      <c r="F10" s="3" t="s">
        <v>3811</v>
      </c>
      <c r="G10" s="18"/>
      <c r="H10" s="19">
        <f t="shared" si="0"/>
        <v>0</v>
      </c>
      <c r="I10" s="31">
        <f>ROUND(G10+H10,2)</f>
        <v>0</v>
      </c>
      <c r="J10" s="95" t="s">
        <v>3802</v>
      </c>
      <c r="K10" s="96"/>
      <c r="L10" s="97"/>
      <c r="M10" s="1"/>
      <c r="N10" s="1"/>
    </row>
    <row r="11" spans="1:23" ht="15" thickTop="1" x14ac:dyDescent="0.35">
      <c r="A11" s="20"/>
      <c r="B11" s="20"/>
      <c r="C11" s="20"/>
      <c r="D11" s="20"/>
      <c r="H11" s="20"/>
      <c r="I11" s="98"/>
      <c r="J11" s="99"/>
      <c r="K11" s="99"/>
      <c r="L11" s="100"/>
      <c r="M11" s="33" t="s">
        <v>3812</v>
      </c>
      <c r="N11" s="34"/>
      <c r="O11" s="1"/>
      <c r="P11" s="1"/>
      <c r="Q11" s="1"/>
      <c r="R11" s="1"/>
      <c r="S11" s="1"/>
      <c r="T11" s="1"/>
      <c r="U11" s="1"/>
      <c r="V11" s="21"/>
    </row>
    <row r="12" spans="1:23" ht="15" thickBot="1" x14ac:dyDescent="0.4">
      <c r="A12" s="20"/>
      <c r="B12" s="20"/>
      <c r="C12" s="20"/>
      <c r="D12" s="20"/>
      <c r="H12" s="22" t="s">
        <v>3813</v>
      </c>
      <c r="I12" s="101"/>
      <c r="J12" s="102"/>
      <c r="K12" s="102"/>
      <c r="L12" s="103"/>
      <c r="M12" s="104" t="s">
        <v>3814</v>
      </c>
      <c r="N12" s="105"/>
      <c r="O12" s="105"/>
      <c r="P12" s="105"/>
      <c r="Q12" s="105"/>
      <c r="R12" s="105"/>
      <c r="S12" s="105"/>
      <c r="T12" s="105"/>
      <c r="U12" s="105"/>
      <c r="V12" s="105"/>
    </row>
    <row r="13" spans="1:23" ht="15" thickTop="1" x14ac:dyDescent="0.35"/>
    <row r="14" spans="1:23" ht="34.5" customHeight="1" x14ac:dyDescent="0.3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6</v>
      </c>
      <c r="N14" s="25">
        <f>SUM(N16:N400)</f>
        <v>6</v>
      </c>
      <c r="P14" s="86" t="s">
        <v>3815</v>
      </c>
      <c r="Q14" s="87"/>
      <c r="R14" s="87"/>
      <c r="S14" s="87"/>
      <c r="T14" s="86" t="s">
        <v>3816</v>
      </c>
      <c r="U14" s="87"/>
      <c r="V14" s="87"/>
      <c r="W14" s="87"/>
    </row>
    <row r="15" spans="1:23" ht="73.5" x14ac:dyDescent="0.35">
      <c r="A15" s="35" t="s">
        <v>1</v>
      </c>
      <c r="B15" s="35" t="s">
        <v>2</v>
      </c>
      <c r="C15" s="36" t="s">
        <v>3</v>
      </c>
      <c r="D15" s="37" t="s">
        <v>4</v>
      </c>
      <c r="E15" s="37" t="s">
        <v>5</v>
      </c>
      <c r="F15" s="37" t="s">
        <v>6</v>
      </c>
      <c r="G15" s="37" t="s">
        <v>7</v>
      </c>
      <c r="H15" s="37" t="s">
        <v>8</v>
      </c>
      <c r="I15" s="37" t="s">
        <v>9</v>
      </c>
      <c r="J15" s="37" t="s">
        <v>10</v>
      </c>
      <c r="K15" s="37" t="s">
        <v>11</v>
      </c>
      <c r="L15" s="37" t="s">
        <v>12</v>
      </c>
      <c r="M15" s="37" t="s">
        <v>13</v>
      </c>
      <c r="N15" s="37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35">
      <c r="A16" s="38">
        <v>3786120</v>
      </c>
      <c r="B16" s="38" t="s">
        <v>2966</v>
      </c>
      <c r="C16" s="39" t="s">
        <v>2967</v>
      </c>
      <c r="D16" s="40" t="s">
        <v>14</v>
      </c>
      <c r="E16" s="40" t="s">
        <v>140</v>
      </c>
      <c r="F16" s="40" t="s">
        <v>169</v>
      </c>
      <c r="G16" s="40" t="s">
        <v>2965</v>
      </c>
      <c r="H16" s="40" t="s">
        <v>169</v>
      </c>
      <c r="I16" s="40" t="s">
        <v>2968</v>
      </c>
      <c r="J16" s="40" t="s">
        <v>2969</v>
      </c>
      <c r="K16" s="41">
        <v>63</v>
      </c>
      <c r="L16" s="40">
        <v>652737</v>
      </c>
      <c r="M16" s="40">
        <v>499339</v>
      </c>
      <c r="N16" s="40">
        <v>1</v>
      </c>
      <c r="O16" s="42"/>
      <c r="P16" s="42"/>
      <c r="Q16" s="42"/>
      <c r="R16" s="17">
        <f>ROUND(Q16*0.23,2)</f>
        <v>0</v>
      </c>
      <c r="S16" s="27">
        <f>ROUND(Q16,2)+R16</f>
        <v>0</v>
      </c>
      <c r="T16" s="42"/>
      <c r="U16" s="42"/>
      <c r="V16" s="17">
        <f>ROUND(U16*0.23,2)</f>
        <v>0</v>
      </c>
      <c r="W16" s="27">
        <f>ROUND(U16,2)+V16</f>
        <v>0</v>
      </c>
    </row>
    <row r="17" spans="1:23" x14ac:dyDescent="0.35">
      <c r="A17" s="38">
        <v>3786553</v>
      </c>
      <c r="B17" s="38" t="s">
        <v>2970</v>
      </c>
      <c r="C17" s="39" t="s">
        <v>2971</v>
      </c>
      <c r="D17" s="40" t="s">
        <v>14</v>
      </c>
      <c r="E17" s="40" t="s">
        <v>140</v>
      </c>
      <c r="F17" s="40" t="s">
        <v>169</v>
      </c>
      <c r="G17" s="40" t="s">
        <v>2965</v>
      </c>
      <c r="H17" s="40" t="s">
        <v>169</v>
      </c>
      <c r="I17" s="40" t="s">
        <v>2968</v>
      </c>
      <c r="J17" s="40" t="s">
        <v>2969</v>
      </c>
      <c r="K17" s="41">
        <v>85</v>
      </c>
      <c r="L17" s="40">
        <v>652771</v>
      </c>
      <c r="M17" s="40">
        <v>499017</v>
      </c>
      <c r="N17" s="40">
        <v>1</v>
      </c>
      <c r="O17" s="42"/>
      <c r="P17" s="42"/>
      <c r="Q17" s="42"/>
      <c r="R17" s="17">
        <f t="shared" ref="R17:R21" si="1">ROUND(Q17*0.23,2)</f>
        <v>0</v>
      </c>
      <c r="S17" s="27">
        <f t="shared" ref="S17:S21" si="2">ROUND(Q17,2)+R17</f>
        <v>0</v>
      </c>
      <c r="T17" s="42"/>
      <c r="U17" s="42"/>
      <c r="V17" s="17">
        <f t="shared" ref="V17:V21" si="3">ROUND(U17*0.23,2)</f>
        <v>0</v>
      </c>
      <c r="W17" s="27">
        <f t="shared" ref="W17:W21" si="4">ROUND(U17,2)+V17</f>
        <v>0</v>
      </c>
    </row>
    <row r="18" spans="1:23" x14ac:dyDescent="0.35">
      <c r="A18" s="38">
        <v>8370705</v>
      </c>
      <c r="B18" s="38" t="s">
        <v>2985</v>
      </c>
      <c r="C18" s="39" t="s">
        <v>2986</v>
      </c>
      <c r="D18" s="40" t="s">
        <v>14</v>
      </c>
      <c r="E18" s="40" t="s">
        <v>140</v>
      </c>
      <c r="F18" s="40" t="s">
        <v>2987</v>
      </c>
      <c r="G18" s="40" t="s">
        <v>2988</v>
      </c>
      <c r="H18" s="40" t="s">
        <v>2987</v>
      </c>
      <c r="I18" s="40" t="s">
        <v>602</v>
      </c>
      <c r="J18" s="40" t="s">
        <v>603</v>
      </c>
      <c r="K18" s="41">
        <v>11</v>
      </c>
      <c r="L18" s="40">
        <v>643839</v>
      </c>
      <c r="M18" s="40">
        <v>494018</v>
      </c>
      <c r="N18" s="40">
        <v>1</v>
      </c>
      <c r="O18" s="42"/>
      <c r="P18" s="42"/>
      <c r="Q18" s="42"/>
      <c r="R18" s="17">
        <f t="shared" si="1"/>
        <v>0</v>
      </c>
      <c r="S18" s="27">
        <f t="shared" si="2"/>
        <v>0</v>
      </c>
      <c r="T18" s="42"/>
      <c r="U18" s="42"/>
      <c r="V18" s="17">
        <f t="shared" si="3"/>
        <v>0</v>
      </c>
      <c r="W18" s="27">
        <f t="shared" si="4"/>
        <v>0</v>
      </c>
    </row>
    <row r="19" spans="1:23" x14ac:dyDescent="0.35">
      <c r="A19" s="38">
        <v>3741980</v>
      </c>
      <c r="B19" s="38" t="s">
        <v>2989</v>
      </c>
      <c r="C19" s="39" t="s">
        <v>2990</v>
      </c>
      <c r="D19" s="40" t="s">
        <v>14</v>
      </c>
      <c r="E19" s="40" t="s">
        <v>140</v>
      </c>
      <c r="F19" s="40" t="s">
        <v>2987</v>
      </c>
      <c r="G19" s="40" t="s">
        <v>2988</v>
      </c>
      <c r="H19" s="40" t="s">
        <v>2987</v>
      </c>
      <c r="I19" s="40" t="s">
        <v>411</v>
      </c>
      <c r="J19" s="40" t="s">
        <v>412</v>
      </c>
      <c r="K19" s="41">
        <v>4</v>
      </c>
      <c r="L19" s="40">
        <v>643468</v>
      </c>
      <c r="M19" s="40">
        <v>494554</v>
      </c>
      <c r="N19" s="40">
        <v>1</v>
      </c>
      <c r="O19" s="42"/>
      <c r="P19" s="42"/>
      <c r="Q19" s="42"/>
      <c r="R19" s="17">
        <f t="shared" si="1"/>
        <v>0</v>
      </c>
      <c r="S19" s="27">
        <f t="shared" si="2"/>
        <v>0</v>
      </c>
      <c r="T19" s="42"/>
      <c r="U19" s="42"/>
      <c r="V19" s="17">
        <f t="shared" si="3"/>
        <v>0</v>
      </c>
      <c r="W19" s="27">
        <f t="shared" si="4"/>
        <v>0</v>
      </c>
    </row>
    <row r="20" spans="1:23" x14ac:dyDescent="0.35">
      <c r="A20" s="38">
        <v>3746759</v>
      </c>
      <c r="B20" s="38" t="s">
        <v>2991</v>
      </c>
      <c r="C20" s="39" t="s">
        <v>2992</v>
      </c>
      <c r="D20" s="40" t="s">
        <v>14</v>
      </c>
      <c r="E20" s="40" t="s">
        <v>140</v>
      </c>
      <c r="F20" s="40" t="s">
        <v>2987</v>
      </c>
      <c r="G20" s="40" t="s">
        <v>2988</v>
      </c>
      <c r="H20" s="40" t="s">
        <v>2987</v>
      </c>
      <c r="I20" s="40" t="s">
        <v>2993</v>
      </c>
      <c r="J20" s="40" t="s">
        <v>2994</v>
      </c>
      <c r="K20" s="41">
        <v>35</v>
      </c>
      <c r="L20" s="40">
        <v>643786</v>
      </c>
      <c r="M20" s="40">
        <v>493328</v>
      </c>
      <c r="N20" s="40">
        <v>1</v>
      </c>
      <c r="O20" s="42"/>
      <c r="P20" s="42"/>
      <c r="Q20" s="42"/>
      <c r="R20" s="17">
        <f t="shared" si="1"/>
        <v>0</v>
      </c>
      <c r="S20" s="27">
        <f t="shared" si="2"/>
        <v>0</v>
      </c>
      <c r="T20" s="42"/>
      <c r="U20" s="42"/>
      <c r="V20" s="17">
        <f t="shared" si="3"/>
        <v>0</v>
      </c>
      <c r="W20" s="27">
        <f t="shared" si="4"/>
        <v>0</v>
      </c>
    </row>
    <row r="21" spans="1:23" x14ac:dyDescent="0.35">
      <c r="A21" s="38">
        <v>3747779</v>
      </c>
      <c r="B21" s="38" t="s">
        <v>3001</v>
      </c>
      <c r="C21" s="39" t="s">
        <v>3002</v>
      </c>
      <c r="D21" s="40" t="s">
        <v>14</v>
      </c>
      <c r="E21" s="40" t="s">
        <v>140</v>
      </c>
      <c r="F21" s="40" t="s">
        <v>2997</v>
      </c>
      <c r="G21" s="40" t="s">
        <v>2998</v>
      </c>
      <c r="H21" s="40" t="s">
        <v>2997</v>
      </c>
      <c r="I21" s="40" t="s">
        <v>3003</v>
      </c>
      <c r="J21" s="40" t="s">
        <v>3004</v>
      </c>
      <c r="K21" s="41">
        <v>3</v>
      </c>
      <c r="L21" s="40">
        <v>646646</v>
      </c>
      <c r="M21" s="40">
        <v>496386</v>
      </c>
      <c r="N21" s="40">
        <v>1</v>
      </c>
      <c r="O21" s="42"/>
      <c r="P21" s="42"/>
      <c r="Q21" s="42"/>
      <c r="R21" s="17">
        <f t="shared" si="1"/>
        <v>0</v>
      </c>
      <c r="S21" s="27">
        <f t="shared" si="2"/>
        <v>0</v>
      </c>
      <c r="T21" s="42"/>
      <c r="U21" s="42"/>
      <c r="V21" s="17">
        <f t="shared" si="3"/>
        <v>0</v>
      </c>
      <c r="W21" s="27">
        <f t="shared" si="4"/>
        <v>0</v>
      </c>
    </row>
  </sheetData>
  <sheetProtection algorithmName="SHA-512" hashValue="BkI2oaeBhRuQCm2Zmp+HTs4BqrSowun0wylgABLqH8sUgSrUn8YDtZ7xRRwhNxUs5mWA0BNVakzkIeC7PaER5g==" saltValue="J6+5jiNMoswim9LE22U8Aw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7"/>
  <sheetViews>
    <sheetView topLeftCell="A10" workbookViewId="0">
      <selection activeCell="T16" sqref="T16:U17"/>
    </sheetView>
  </sheetViews>
  <sheetFormatPr defaultColWidth="8.7265625" defaultRowHeight="14.5" x14ac:dyDescent="0.35"/>
  <cols>
    <col min="1" max="1" width="8.7265625" style="4"/>
    <col min="2" max="2" width="12.54296875" style="4" customWidth="1"/>
    <col min="3" max="11" width="8.7265625" style="4"/>
    <col min="12" max="12" width="14.54296875" style="4" customWidth="1"/>
    <col min="13" max="14" width="8.7265625" style="4"/>
    <col min="15" max="15" width="15.453125" style="4" customWidth="1"/>
    <col min="16" max="16" width="12.81640625" style="4" customWidth="1"/>
    <col min="17" max="17" width="19.54296875" style="4" customWidth="1"/>
    <col min="18" max="18" width="8.7265625" style="4"/>
    <col min="19" max="19" width="14.26953125" style="4" customWidth="1"/>
    <col min="20" max="20" width="8.7265625" style="4"/>
    <col min="21" max="21" width="18.81640625" style="4" customWidth="1"/>
    <col min="22" max="22" width="8.7265625" style="4"/>
    <col min="23" max="23" width="15.26953125" style="4" customWidth="1"/>
    <col min="24" max="16384" width="8.7265625" style="4"/>
  </cols>
  <sheetData>
    <row r="1" spans="1:23" ht="15" thickBot="1" x14ac:dyDescent="0.4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" thickTop="1" x14ac:dyDescent="0.35">
      <c r="A2" s="1">
        <v>79</v>
      </c>
      <c r="B2" s="1">
        <f>M14</f>
        <v>2</v>
      </c>
      <c r="C2" s="1" t="str">
        <f>E16</f>
        <v>WĘGROWSKI</v>
      </c>
      <c r="D2" s="1"/>
      <c r="E2" s="1"/>
      <c r="F2" s="1"/>
      <c r="G2" s="112" t="s">
        <v>3787</v>
      </c>
      <c r="H2" s="113"/>
      <c r="I2" s="114"/>
      <c r="J2" s="115" t="s">
        <v>3788</v>
      </c>
      <c r="K2" s="116"/>
      <c r="L2" s="117"/>
      <c r="Q2" s="5"/>
      <c r="R2" s="5"/>
      <c r="S2" s="5"/>
      <c r="T2" s="5"/>
    </row>
    <row r="3" spans="1:23" x14ac:dyDescent="0.3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2" x14ac:dyDescent="0.35">
      <c r="A4" s="118" t="s">
        <v>3795</v>
      </c>
      <c r="B4" s="118"/>
      <c r="C4" s="118"/>
      <c r="D4" s="118"/>
      <c r="E4" s="118"/>
      <c r="F4" s="10" t="s">
        <v>3796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106" t="s">
        <v>3797</v>
      </c>
      <c r="O4" s="107"/>
      <c r="P4" s="14">
        <v>1</v>
      </c>
      <c r="Q4" s="88"/>
      <c r="R4" s="89"/>
      <c r="S4" s="89"/>
      <c r="T4" s="89"/>
      <c r="U4" s="89"/>
      <c r="V4" s="90"/>
    </row>
    <row r="5" spans="1:23" ht="42" x14ac:dyDescent="0.35">
      <c r="A5" s="118" t="s">
        <v>3798</v>
      </c>
      <c r="B5" s="118"/>
      <c r="C5" s="118"/>
      <c r="D5" s="118"/>
      <c r="E5" s="118"/>
      <c r="F5" s="10" t="s">
        <v>3799</v>
      </c>
      <c r="G5" s="11">
        <f>ROUND(J5/M14/60,2)</f>
        <v>0</v>
      </c>
      <c r="H5" s="12">
        <f>ROUND(K5/M14/60,0)</f>
        <v>0</v>
      </c>
      <c r="I5" s="13">
        <f>G4+H4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106"/>
      <c r="O5" s="107"/>
      <c r="P5" s="14">
        <v>2</v>
      </c>
      <c r="Q5" s="88"/>
      <c r="R5" s="89"/>
      <c r="S5" s="89"/>
      <c r="T5" s="89"/>
      <c r="U5" s="89"/>
      <c r="V5" s="90"/>
    </row>
    <row r="6" spans="1:23" ht="64" x14ac:dyDescent="0.35">
      <c r="A6" s="108" t="s">
        <v>3800</v>
      </c>
      <c r="B6" s="108"/>
      <c r="C6" s="108"/>
      <c r="D6" s="108"/>
      <c r="E6" s="108"/>
      <c r="F6" s="3" t="s">
        <v>3801</v>
      </c>
      <c r="G6" s="15"/>
      <c r="H6" s="12">
        <f t="shared" ref="H6:H10" si="0">G6*0.23</f>
        <v>0</v>
      </c>
      <c r="I6" s="31">
        <f>ROUND(G6+H6,2)</f>
        <v>0</v>
      </c>
      <c r="J6" s="109" t="s">
        <v>3802</v>
      </c>
      <c r="K6" s="110"/>
      <c r="L6" s="111"/>
      <c r="P6" s="9" t="s">
        <v>3793</v>
      </c>
      <c r="Q6" s="1" t="s">
        <v>3794</v>
      </c>
      <c r="S6" s="5"/>
      <c r="T6" s="5"/>
    </row>
    <row r="7" spans="1:23" ht="64" x14ac:dyDescent="0.35">
      <c r="A7" s="108" t="s">
        <v>3803</v>
      </c>
      <c r="B7" s="108"/>
      <c r="C7" s="108"/>
      <c r="D7" s="108"/>
      <c r="E7" s="108"/>
      <c r="F7" s="3" t="s">
        <v>3804</v>
      </c>
      <c r="G7" s="15"/>
      <c r="H7" s="12">
        <f t="shared" si="0"/>
        <v>0</v>
      </c>
      <c r="I7" s="31">
        <f>ROUND(G6+H6,2)</f>
        <v>0</v>
      </c>
      <c r="J7" s="109" t="s">
        <v>3802</v>
      </c>
      <c r="K7" s="110"/>
      <c r="L7" s="111"/>
      <c r="P7" s="9"/>
      <c r="Q7" s="1"/>
      <c r="S7" s="5"/>
      <c r="T7" s="5"/>
    </row>
    <row r="8" spans="1:23" ht="53.5" x14ac:dyDescent="0.35">
      <c r="A8" s="108" t="s">
        <v>3805</v>
      </c>
      <c r="B8" s="108"/>
      <c r="C8" s="108"/>
      <c r="D8" s="108"/>
      <c r="E8" s="108"/>
      <c r="F8" s="3" t="s">
        <v>3806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106" t="s">
        <v>3807</v>
      </c>
      <c r="O8" s="107"/>
      <c r="P8" s="14">
        <v>1</v>
      </c>
      <c r="Q8" s="88"/>
      <c r="R8" s="89"/>
      <c r="S8" s="89"/>
      <c r="T8" s="89"/>
      <c r="U8" s="89"/>
      <c r="V8" s="90"/>
    </row>
    <row r="9" spans="1:23" ht="43" x14ac:dyDescent="0.35">
      <c r="A9" s="91" t="s">
        <v>3808</v>
      </c>
      <c r="B9" s="91"/>
      <c r="C9" s="91"/>
      <c r="D9" s="91"/>
      <c r="E9" s="91"/>
      <c r="F9" s="3" t="s">
        <v>3809</v>
      </c>
      <c r="G9" s="15"/>
      <c r="H9" s="12">
        <f t="shared" si="0"/>
        <v>0</v>
      </c>
      <c r="I9" s="31">
        <f>ROUND(G9+H9,2)</f>
        <v>0</v>
      </c>
      <c r="J9" s="92" t="s">
        <v>3802</v>
      </c>
      <c r="K9" s="93"/>
      <c r="L9" s="94"/>
      <c r="M9" s="1"/>
      <c r="N9" s="16"/>
      <c r="W9" s="17"/>
    </row>
    <row r="10" spans="1:23" ht="54" thickBot="1" x14ac:dyDescent="0.4">
      <c r="A10" s="91" t="s">
        <v>3810</v>
      </c>
      <c r="B10" s="91"/>
      <c r="C10" s="91"/>
      <c r="D10" s="91"/>
      <c r="E10" s="91"/>
      <c r="F10" s="3" t="s">
        <v>3811</v>
      </c>
      <c r="G10" s="18"/>
      <c r="H10" s="19">
        <f t="shared" si="0"/>
        <v>0</v>
      </c>
      <c r="I10" s="31">
        <f>ROUND(G10+H10,2)</f>
        <v>0</v>
      </c>
      <c r="J10" s="95" t="s">
        <v>3802</v>
      </c>
      <c r="K10" s="96"/>
      <c r="L10" s="97"/>
      <c r="M10" s="1"/>
      <c r="N10" s="1"/>
    </row>
    <row r="11" spans="1:23" ht="15" thickTop="1" x14ac:dyDescent="0.35">
      <c r="A11" s="20"/>
      <c r="B11" s="20"/>
      <c r="C11" s="20"/>
      <c r="D11" s="20"/>
      <c r="H11" s="20"/>
      <c r="I11" s="98"/>
      <c r="J11" s="99"/>
      <c r="K11" s="99"/>
      <c r="L11" s="100"/>
      <c r="M11" s="33" t="s">
        <v>3812</v>
      </c>
      <c r="N11" s="34"/>
      <c r="O11" s="1"/>
      <c r="P11" s="1"/>
      <c r="Q11" s="1"/>
      <c r="R11" s="1"/>
      <c r="S11" s="1"/>
      <c r="T11" s="1"/>
      <c r="U11" s="1"/>
      <c r="V11" s="21"/>
    </row>
    <row r="12" spans="1:23" ht="15" thickBot="1" x14ac:dyDescent="0.4">
      <c r="A12" s="20"/>
      <c r="B12" s="20"/>
      <c r="C12" s="20"/>
      <c r="D12" s="20"/>
      <c r="H12" s="22" t="s">
        <v>3813</v>
      </c>
      <c r="I12" s="101"/>
      <c r="J12" s="102"/>
      <c r="K12" s="102"/>
      <c r="L12" s="103"/>
      <c r="M12" s="104" t="s">
        <v>3814</v>
      </c>
      <c r="N12" s="105"/>
      <c r="O12" s="105"/>
      <c r="P12" s="105"/>
      <c r="Q12" s="105"/>
      <c r="R12" s="105"/>
      <c r="S12" s="105"/>
      <c r="T12" s="105"/>
      <c r="U12" s="105"/>
      <c r="V12" s="105"/>
    </row>
    <row r="13" spans="1:23" ht="15" thickTop="1" x14ac:dyDescent="0.35"/>
    <row r="14" spans="1:23" ht="34.5" customHeight="1" x14ac:dyDescent="0.3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2</v>
      </c>
      <c r="N14" s="25">
        <f>SUM(N16:N400)</f>
        <v>2</v>
      </c>
      <c r="P14" s="86" t="s">
        <v>3815</v>
      </c>
      <c r="Q14" s="87"/>
      <c r="R14" s="87"/>
      <c r="S14" s="87"/>
      <c r="T14" s="86" t="s">
        <v>3816</v>
      </c>
      <c r="U14" s="87"/>
      <c r="V14" s="87"/>
      <c r="W14" s="87"/>
    </row>
    <row r="15" spans="1:23" ht="73.5" x14ac:dyDescent="0.35">
      <c r="A15" s="35" t="s">
        <v>1</v>
      </c>
      <c r="B15" s="35" t="s">
        <v>2</v>
      </c>
      <c r="C15" s="36" t="s">
        <v>3</v>
      </c>
      <c r="D15" s="37" t="s">
        <v>4</v>
      </c>
      <c r="E15" s="37" t="s">
        <v>5</v>
      </c>
      <c r="F15" s="37" t="s">
        <v>6</v>
      </c>
      <c r="G15" s="37" t="s">
        <v>7</v>
      </c>
      <c r="H15" s="37" t="s">
        <v>8</v>
      </c>
      <c r="I15" s="37" t="s">
        <v>9</v>
      </c>
      <c r="J15" s="37" t="s">
        <v>10</v>
      </c>
      <c r="K15" s="37" t="s">
        <v>11</v>
      </c>
      <c r="L15" s="37" t="s">
        <v>12</v>
      </c>
      <c r="M15" s="37" t="s">
        <v>13</v>
      </c>
      <c r="N15" s="37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35">
      <c r="A16" s="38">
        <v>3703438</v>
      </c>
      <c r="B16" s="38" t="s">
        <v>3706</v>
      </c>
      <c r="C16" s="39" t="s">
        <v>3707</v>
      </c>
      <c r="D16" s="40" t="s">
        <v>14</v>
      </c>
      <c r="E16" s="40" t="s">
        <v>406</v>
      </c>
      <c r="F16" s="40" t="s">
        <v>3708</v>
      </c>
      <c r="G16" s="40" t="s">
        <v>3709</v>
      </c>
      <c r="H16" s="40" t="s">
        <v>3708</v>
      </c>
      <c r="I16" s="40" t="s">
        <v>685</v>
      </c>
      <c r="J16" s="40" t="s">
        <v>3710</v>
      </c>
      <c r="K16" s="41">
        <v>10</v>
      </c>
      <c r="L16" s="40">
        <v>704841</v>
      </c>
      <c r="M16" s="40">
        <v>507517</v>
      </c>
      <c r="N16" s="40">
        <v>1</v>
      </c>
      <c r="O16" s="42"/>
      <c r="P16" s="42"/>
      <c r="Q16" s="42"/>
      <c r="R16" s="17">
        <f>ROUND(Q16*0.23,2)</f>
        <v>0</v>
      </c>
      <c r="S16" s="27">
        <f>ROUND(Q16,2)+R16</f>
        <v>0</v>
      </c>
      <c r="T16" s="42"/>
      <c r="U16" s="42"/>
      <c r="V16" s="17">
        <f>ROUND(U16*0.23,2)</f>
        <v>0</v>
      </c>
      <c r="W16" s="27">
        <f>ROUND(U16,2)+V16</f>
        <v>0</v>
      </c>
    </row>
    <row r="17" spans="1:23" x14ac:dyDescent="0.35">
      <c r="A17" s="38">
        <v>3702063</v>
      </c>
      <c r="B17" s="38" t="s">
        <v>3711</v>
      </c>
      <c r="C17" s="39" t="s">
        <v>3712</v>
      </c>
      <c r="D17" s="40" t="s">
        <v>14</v>
      </c>
      <c r="E17" s="40" t="s">
        <v>406</v>
      </c>
      <c r="F17" s="40" t="s">
        <v>3708</v>
      </c>
      <c r="G17" s="40" t="s">
        <v>3709</v>
      </c>
      <c r="H17" s="40" t="s">
        <v>3708</v>
      </c>
      <c r="I17" s="40" t="s">
        <v>3713</v>
      </c>
      <c r="J17" s="40" t="s">
        <v>3714</v>
      </c>
      <c r="K17" s="41">
        <v>35</v>
      </c>
      <c r="L17" s="40">
        <v>705680</v>
      </c>
      <c r="M17" s="40">
        <v>508686</v>
      </c>
      <c r="N17" s="40">
        <v>1</v>
      </c>
      <c r="O17" s="42"/>
      <c r="P17" s="42"/>
      <c r="Q17" s="42"/>
      <c r="R17" s="17">
        <f>ROUND(Q17*0.23,2)</f>
        <v>0</v>
      </c>
      <c r="S17" s="27">
        <f>ROUND(Q17,2)+R17</f>
        <v>0</v>
      </c>
      <c r="T17" s="42"/>
      <c r="U17" s="42"/>
      <c r="V17" s="17">
        <f>ROUND(U17*0.23,2)</f>
        <v>0</v>
      </c>
      <c r="W17" s="27">
        <f>ROUND(U17,2)+V17</f>
        <v>0</v>
      </c>
    </row>
  </sheetData>
  <sheetProtection algorithmName="SHA-512" hashValue="tO2WWVqe2x21b8+F5BIsERXoCyxGDAYATUxs2E5nW2A/nFSGTwWZeClpaE/veuEbm4iSSm3MGKPgXjqqSVdEIA==" saltValue="oojJN9pZ180u0IfqoAda6w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6"/>
  <sheetViews>
    <sheetView topLeftCell="A10" workbookViewId="0">
      <selection activeCell="T16" sqref="T16:U16"/>
    </sheetView>
  </sheetViews>
  <sheetFormatPr defaultColWidth="8.7265625" defaultRowHeight="14.5" x14ac:dyDescent="0.35"/>
  <cols>
    <col min="1" max="1" width="8.7265625" style="4"/>
    <col min="2" max="2" width="12.54296875" style="4" customWidth="1"/>
    <col min="3" max="11" width="8.7265625" style="4"/>
    <col min="12" max="12" width="14.54296875" style="4" customWidth="1"/>
    <col min="13" max="14" width="8.7265625" style="4"/>
    <col min="15" max="15" width="15.453125" style="4" customWidth="1"/>
    <col min="16" max="16" width="12.81640625" style="4" customWidth="1"/>
    <col min="17" max="17" width="19.54296875" style="4" customWidth="1"/>
    <col min="18" max="18" width="8.7265625" style="4"/>
    <col min="19" max="19" width="14.26953125" style="4" customWidth="1"/>
    <col min="20" max="20" width="8.7265625" style="4"/>
    <col min="21" max="21" width="18.81640625" style="4" customWidth="1"/>
    <col min="22" max="22" width="8.7265625" style="4"/>
    <col min="23" max="23" width="15.26953125" style="4" customWidth="1"/>
    <col min="24" max="16384" width="8.7265625" style="4"/>
  </cols>
  <sheetData>
    <row r="1" spans="1:23" ht="15" thickBot="1" x14ac:dyDescent="0.4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" thickTop="1" x14ac:dyDescent="0.35">
      <c r="A2" s="1">
        <v>78</v>
      </c>
      <c r="B2" s="1">
        <f>M14</f>
        <v>1</v>
      </c>
      <c r="C2" s="1" t="str">
        <f>E16</f>
        <v>WĘGROWSKI</v>
      </c>
      <c r="D2" s="1"/>
      <c r="E2" s="1"/>
      <c r="F2" s="1"/>
      <c r="G2" s="112" t="s">
        <v>3787</v>
      </c>
      <c r="H2" s="113"/>
      <c r="I2" s="114"/>
      <c r="J2" s="115" t="s">
        <v>3788</v>
      </c>
      <c r="K2" s="116"/>
      <c r="L2" s="117"/>
      <c r="Q2" s="5"/>
      <c r="R2" s="5"/>
      <c r="S2" s="5"/>
      <c r="T2" s="5"/>
    </row>
    <row r="3" spans="1:23" x14ac:dyDescent="0.3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2" x14ac:dyDescent="0.35">
      <c r="A4" s="118" t="s">
        <v>3795</v>
      </c>
      <c r="B4" s="118"/>
      <c r="C4" s="118"/>
      <c r="D4" s="118"/>
      <c r="E4" s="118"/>
      <c r="F4" s="10" t="s">
        <v>3796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106" t="s">
        <v>3797</v>
      </c>
      <c r="O4" s="107"/>
      <c r="P4" s="14">
        <v>1</v>
      </c>
      <c r="Q4" s="88"/>
      <c r="R4" s="89"/>
      <c r="S4" s="89"/>
      <c r="T4" s="89"/>
      <c r="U4" s="89"/>
      <c r="V4" s="90"/>
    </row>
    <row r="5" spans="1:23" ht="42" x14ac:dyDescent="0.35">
      <c r="A5" s="118" t="s">
        <v>3798</v>
      </c>
      <c r="B5" s="118"/>
      <c r="C5" s="118"/>
      <c r="D5" s="118"/>
      <c r="E5" s="118"/>
      <c r="F5" s="10" t="s">
        <v>3799</v>
      </c>
      <c r="G5" s="11">
        <f>ROUND(J5/M14/60,2)</f>
        <v>0</v>
      </c>
      <c r="H5" s="12">
        <f>ROUND(K5/M14/60,0)</f>
        <v>0</v>
      </c>
      <c r="I5" s="13">
        <f>G4+H4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106"/>
      <c r="O5" s="107"/>
      <c r="P5" s="14">
        <v>2</v>
      </c>
      <c r="Q5" s="88"/>
      <c r="R5" s="89"/>
      <c r="S5" s="89"/>
      <c r="T5" s="89"/>
      <c r="U5" s="89"/>
      <c r="V5" s="90"/>
    </row>
    <row r="6" spans="1:23" ht="64" x14ac:dyDescent="0.35">
      <c r="A6" s="108" t="s">
        <v>3800</v>
      </c>
      <c r="B6" s="108"/>
      <c r="C6" s="108"/>
      <c r="D6" s="108"/>
      <c r="E6" s="108"/>
      <c r="F6" s="3" t="s">
        <v>3801</v>
      </c>
      <c r="G6" s="15"/>
      <c r="H6" s="12">
        <f t="shared" ref="H6:H10" si="0">G6*0.23</f>
        <v>0</v>
      </c>
      <c r="I6" s="31">
        <f>ROUND(G6+H6,2)</f>
        <v>0</v>
      </c>
      <c r="J6" s="109" t="s">
        <v>3802</v>
      </c>
      <c r="K6" s="110"/>
      <c r="L6" s="111"/>
      <c r="P6" s="9" t="s">
        <v>3793</v>
      </c>
      <c r="Q6" s="1" t="s">
        <v>3794</v>
      </c>
      <c r="S6" s="5"/>
      <c r="T6" s="5"/>
    </row>
    <row r="7" spans="1:23" ht="64" x14ac:dyDescent="0.35">
      <c r="A7" s="108" t="s">
        <v>3803</v>
      </c>
      <c r="B7" s="108"/>
      <c r="C7" s="108"/>
      <c r="D7" s="108"/>
      <c r="E7" s="108"/>
      <c r="F7" s="3" t="s">
        <v>3804</v>
      </c>
      <c r="G7" s="15"/>
      <c r="H7" s="12">
        <f t="shared" si="0"/>
        <v>0</v>
      </c>
      <c r="I7" s="31">
        <f>ROUND(G6+H6,2)</f>
        <v>0</v>
      </c>
      <c r="J7" s="109" t="s">
        <v>3802</v>
      </c>
      <c r="K7" s="110"/>
      <c r="L7" s="111"/>
      <c r="P7" s="9"/>
      <c r="Q7" s="1"/>
      <c r="S7" s="5"/>
      <c r="T7" s="5"/>
    </row>
    <row r="8" spans="1:23" ht="53.5" x14ac:dyDescent="0.35">
      <c r="A8" s="108" t="s">
        <v>3805</v>
      </c>
      <c r="B8" s="108"/>
      <c r="C8" s="108"/>
      <c r="D8" s="108"/>
      <c r="E8" s="108"/>
      <c r="F8" s="3" t="s">
        <v>3806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106" t="s">
        <v>3807</v>
      </c>
      <c r="O8" s="107"/>
      <c r="P8" s="14">
        <v>1</v>
      </c>
      <c r="Q8" s="88"/>
      <c r="R8" s="89"/>
      <c r="S8" s="89"/>
      <c r="T8" s="89"/>
      <c r="U8" s="89"/>
      <c r="V8" s="90"/>
    </row>
    <row r="9" spans="1:23" ht="43" x14ac:dyDescent="0.35">
      <c r="A9" s="91" t="s">
        <v>3808</v>
      </c>
      <c r="B9" s="91"/>
      <c r="C9" s="91"/>
      <c r="D9" s="91"/>
      <c r="E9" s="91"/>
      <c r="F9" s="3" t="s">
        <v>3809</v>
      </c>
      <c r="G9" s="15"/>
      <c r="H9" s="12">
        <f t="shared" si="0"/>
        <v>0</v>
      </c>
      <c r="I9" s="31">
        <f>ROUND(G9+H9,2)</f>
        <v>0</v>
      </c>
      <c r="J9" s="92" t="s">
        <v>3802</v>
      </c>
      <c r="K9" s="93"/>
      <c r="L9" s="94"/>
      <c r="M9" s="1"/>
      <c r="N9" s="16"/>
      <c r="W9" s="17"/>
    </row>
    <row r="10" spans="1:23" ht="54" thickBot="1" x14ac:dyDescent="0.4">
      <c r="A10" s="91" t="s">
        <v>3810</v>
      </c>
      <c r="B10" s="91"/>
      <c r="C10" s="91"/>
      <c r="D10" s="91"/>
      <c r="E10" s="91"/>
      <c r="F10" s="3" t="s">
        <v>3811</v>
      </c>
      <c r="G10" s="18"/>
      <c r="H10" s="19">
        <f t="shared" si="0"/>
        <v>0</v>
      </c>
      <c r="I10" s="31">
        <f>ROUND(G10+H10,2)</f>
        <v>0</v>
      </c>
      <c r="J10" s="95" t="s">
        <v>3802</v>
      </c>
      <c r="K10" s="96"/>
      <c r="L10" s="97"/>
      <c r="M10" s="1"/>
      <c r="N10" s="1"/>
    </row>
    <row r="11" spans="1:23" ht="15" thickTop="1" x14ac:dyDescent="0.35">
      <c r="A11" s="20"/>
      <c r="B11" s="20"/>
      <c r="C11" s="20"/>
      <c r="D11" s="20"/>
      <c r="H11" s="20"/>
      <c r="I11" s="98"/>
      <c r="J11" s="99"/>
      <c r="K11" s="99"/>
      <c r="L11" s="100"/>
      <c r="M11" s="33" t="s">
        <v>3812</v>
      </c>
      <c r="N11" s="34"/>
      <c r="O11" s="1"/>
      <c r="P11" s="1"/>
      <c r="Q11" s="1"/>
      <c r="R11" s="1"/>
      <c r="S11" s="1"/>
      <c r="T11" s="1"/>
      <c r="U11" s="1"/>
      <c r="V11" s="21"/>
    </row>
    <row r="12" spans="1:23" ht="15" thickBot="1" x14ac:dyDescent="0.4">
      <c r="A12" s="20"/>
      <c r="B12" s="20"/>
      <c r="C12" s="20"/>
      <c r="D12" s="20"/>
      <c r="H12" s="22" t="s">
        <v>3813</v>
      </c>
      <c r="I12" s="101"/>
      <c r="J12" s="102"/>
      <c r="K12" s="102"/>
      <c r="L12" s="103"/>
      <c r="M12" s="104" t="s">
        <v>3814</v>
      </c>
      <c r="N12" s="105"/>
      <c r="O12" s="105"/>
      <c r="P12" s="105"/>
      <c r="Q12" s="105"/>
      <c r="R12" s="105"/>
      <c r="S12" s="105"/>
      <c r="T12" s="105"/>
      <c r="U12" s="105"/>
      <c r="V12" s="105"/>
    </row>
    <row r="13" spans="1:23" ht="15" thickTop="1" x14ac:dyDescent="0.35"/>
    <row r="14" spans="1:23" ht="34.5" customHeight="1" x14ac:dyDescent="0.3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1</v>
      </c>
      <c r="N14" s="25">
        <f>SUM(N16:N400)</f>
        <v>1</v>
      </c>
      <c r="P14" s="86" t="s">
        <v>3815</v>
      </c>
      <c r="Q14" s="87"/>
      <c r="R14" s="87"/>
      <c r="S14" s="87"/>
      <c r="T14" s="86" t="s">
        <v>3816</v>
      </c>
      <c r="U14" s="87"/>
      <c r="V14" s="87"/>
      <c r="W14" s="87"/>
    </row>
    <row r="15" spans="1:23" ht="73.5" x14ac:dyDescent="0.35">
      <c r="A15" s="35" t="s">
        <v>1</v>
      </c>
      <c r="B15" s="35" t="s">
        <v>2</v>
      </c>
      <c r="C15" s="36" t="s">
        <v>3</v>
      </c>
      <c r="D15" s="37" t="s">
        <v>4</v>
      </c>
      <c r="E15" s="37" t="s">
        <v>5</v>
      </c>
      <c r="F15" s="37" t="s">
        <v>6</v>
      </c>
      <c r="G15" s="37" t="s">
        <v>7</v>
      </c>
      <c r="H15" s="37" t="s">
        <v>8</v>
      </c>
      <c r="I15" s="37" t="s">
        <v>9</v>
      </c>
      <c r="J15" s="37" t="s">
        <v>10</v>
      </c>
      <c r="K15" s="37" t="s">
        <v>11</v>
      </c>
      <c r="L15" s="37" t="s">
        <v>12</v>
      </c>
      <c r="M15" s="37" t="s">
        <v>13</v>
      </c>
      <c r="N15" s="37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35">
      <c r="A16" s="38">
        <v>3722787</v>
      </c>
      <c r="B16" s="38" t="s">
        <v>462</v>
      </c>
      <c r="C16" s="39" t="s">
        <v>463</v>
      </c>
      <c r="D16" s="40" t="s">
        <v>14</v>
      </c>
      <c r="E16" s="40" t="s">
        <v>406</v>
      </c>
      <c r="F16" s="40" t="s">
        <v>464</v>
      </c>
      <c r="G16" s="40" t="s">
        <v>465</v>
      </c>
      <c r="H16" s="40" t="s">
        <v>466</v>
      </c>
      <c r="I16" s="40" t="s">
        <v>33</v>
      </c>
      <c r="J16" s="40" t="s">
        <v>18</v>
      </c>
      <c r="K16" s="41" t="s">
        <v>388</v>
      </c>
      <c r="L16" s="40">
        <v>696837</v>
      </c>
      <c r="M16" s="40">
        <v>518584</v>
      </c>
      <c r="N16" s="40">
        <v>1</v>
      </c>
      <c r="O16" s="42"/>
      <c r="P16" s="42"/>
      <c r="Q16" s="42"/>
      <c r="R16" s="17">
        <f>ROUND(Q16*0.23,2)</f>
        <v>0</v>
      </c>
      <c r="S16" s="27">
        <f>ROUND(Q16,2)+R16</f>
        <v>0</v>
      </c>
      <c r="T16" s="42"/>
      <c r="U16" s="42"/>
      <c r="V16" s="17">
        <f>ROUND(U16*0.23,2)</f>
        <v>0</v>
      </c>
      <c r="W16" s="27">
        <f>ROUND(U16,2)+V16</f>
        <v>0</v>
      </c>
    </row>
  </sheetData>
  <sheetProtection algorithmName="SHA-512" hashValue="CFto8A1Z+dmiWW3Y2W3kJPfLOcdPuid5QEl9SqPXl2wBXd4xc52KPByTyd9r8l9c+0IXb7/9oqv3AARyzvnyvA==" saltValue="2xRUUNlW4NLSwp135uXncQ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9"/>
  <sheetViews>
    <sheetView topLeftCell="A7" workbookViewId="0">
      <selection activeCell="T16" sqref="T16:U19"/>
    </sheetView>
  </sheetViews>
  <sheetFormatPr defaultColWidth="8.7265625" defaultRowHeight="14.5" x14ac:dyDescent="0.35"/>
  <cols>
    <col min="1" max="1" width="8.7265625" style="4"/>
    <col min="2" max="2" width="12.54296875" style="4" customWidth="1"/>
    <col min="3" max="11" width="8.7265625" style="4"/>
    <col min="12" max="12" width="14.54296875" style="4" customWidth="1"/>
    <col min="13" max="14" width="8.7265625" style="4"/>
    <col min="15" max="15" width="15.453125" style="4" customWidth="1"/>
    <col min="16" max="16" width="12.81640625" style="4" customWidth="1"/>
    <col min="17" max="17" width="19.54296875" style="4" customWidth="1"/>
    <col min="18" max="18" width="8.7265625" style="4"/>
    <col min="19" max="19" width="14.26953125" style="4" customWidth="1"/>
    <col min="20" max="20" width="8.7265625" style="4"/>
    <col min="21" max="21" width="18.81640625" style="4" customWidth="1"/>
    <col min="22" max="22" width="8.7265625" style="4"/>
    <col min="23" max="23" width="15.26953125" style="4" customWidth="1"/>
    <col min="24" max="16384" width="8.7265625" style="4"/>
  </cols>
  <sheetData>
    <row r="1" spans="1:23" ht="15" thickBot="1" x14ac:dyDescent="0.4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" thickTop="1" x14ac:dyDescent="0.35">
      <c r="A2" s="1">
        <v>77</v>
      </c>
      <c r="B2" s="1">
        <f>M14</f>
        <v>4</v>
      </c>
      <c r="C2" s="1" t="str">
        <f>E16</f>
        <v>WARSZAWSKI ZACHODNI</v>
      </c>
      <c r="D2" s="1"/>
      <c r="E2" s="1"/>
      <c r="F2" s="1"/>
      <c r="G2" s="112" t="s">
        <v>3787</v>
      </c>
      <c r="H2" s="113"/>
      <c r="I2" s="114"/>
      <c r="J2" s="115" t="s">
        <v>3788</v>
      </c>
      <c r="K2" s="116"/>
      <c r="L2" s="117"/>
      <c r="Q2" s="5"/>
      <c r="R2" s="5"/>
      <c r="S2" s="5"/>
      <c r="T2" s="5"/>
    </row>
    <row r="3" spans="1:23" x14ac:dyDescent="0.3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2" x14ac:dyDescent="0.35">
      <c r="A4" s="118" t="s">
        <v>3795</v>
      </c>
      <c r="B4" s="118"/>
      <c r="C4" s="118"/>
      <c r="D4" s="118"/>
      <c r="E4" s="118"/>
      <c r="F4" s="10" t="s">
        <v>3796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106" t="s">
        <v>3797</v>
      </c>
      <c r="O4" s="107"/>
      <c r="P4" s="14">
        <v>1</v>
      </c>
      <c r="Q4" s="88"/>
      <c r="R4" s="89"/>
      <c r="S4" s="89"/>
      <c r="T4" s="89"/>
      <c r="U4" s="89"/>
      <c r="V4" s="90"/>
    </row>
    <row r="5" spans="1:23" ht="42" x14ac:dyDescent="0.35">
      <c r="A5" s="118" t="s">
        <v>3798</v>
      </c>
      <c r="B5" s="118"/>
      <c r="C5" s="118"/>
      <c r="D5" s="118"/>
      <c r="E5" s="118"/>
      <c r="F5" s="10" t="s">
        <v>3799</v>
      </c>
      <c r="G5" s="11">
        <f>ROUND(J5/M14/60,2)</f>
        <v>0</v>
      </c>
      <c r="H5" s="12">
        <f>ROUND(K5/M14/60,0)</f>
        <v>0</v>
      </c>
      <c r="I5" s="13">
        <f>G4+H4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106"/>
      <c r="O5" s="107"/>
      <c r="P5" s="14">
        <v>2</v>
      </c>
      <c r="Q5" s="88"/>
      <c r="R5" s="89"/>
      <c r="S5" s="89"/>
      <c r="T5" s="89"/>
      <c r="U5" s="89"/>
      <c r="V5" s="90"/>
    </row>
    <row r="6" spans="1:23" ht="64" x14ac:dyDescent="0.35">
      <c r="A6" s="108" t="s">
        <v>3800</v>
      </c>
      <c r="B6" s="108"/>
      <c r="C6" s="108"/>
      <c r="D6" s="108"/>
      <c r="E6" s="108"/>
      <c r="F6" s="3" t="s">
        <v>3801</v>
      </c>
      <c r="G6" s="15"/>
      <c r="H6" s="12">
        <f t="shared" ref="H6:H10" si="0">G6*0.23</f>
        <v>0</v>
      </c>
      <c r="I6" s="31">
        <f>ROUND(G6+H6,2)</f>
        <v>0</v>
      </c>
      <c r="J6" s="109" t="s">
        <v>3802</v>
      </c>
      <c r="K6" s="110"/>
      <c r="L6" s="111"/>
      <c r="P6" s="9" t="s">
        <v>3793</v>
      </c>
      <c r="Q6" s="1" t="s">
        <v>3794</v>
      </c>
      <c r="S6" s="5"/>
      <c r="T6" s="5"/>
    </row>
    <row r="7" spans="1:23" ht="64" x14ac:dyDescent="0.35">
      <c r="A7" s="108" t="s">
        <v>3803</v>
      </c>
      <c r="B7" s="108"/>
      <c r="C7" s="108"/>
      <c r="D7" s="108"/>
      <c r="E7" s="108"/>
      <c r="F7" s="3" t="s">
        <v>3804</v>
      </c>
      <c r="G7" s="15"/>
      <c r="H7" s="12">
        <f t="shared" si="0"/>
        <v>0</v>
      </c>
      <c r="I7" s="31">
        <f>ROUND(G6+H6,2)</f>
        <v>0</v>
      </c>
      <c r="J7" s="109" t="s">
        <v>3802</v>
      </c>
      <c r="K7" s="110"/>
      <c r="L7" s="111"/>
      <c r="P7" s="9"/>
      <c r="Q7" s="1"/>
      <c r="S7" s="5"/>
      <c r="T7" s="5"/>
    </row>
    <row r="8" spans="1:23" ht="53.5" x14ac:dyDescent="0.35">
      <c r="A8" s="108" t="s">
        <v>3805</v>
      </c>
      <c r="B8" s="108"/>
      <c r="C8" s="108"/>
      <c r="D8" s="108"/>
      <c r="E8" s="108"/>
      <c r="F8" s="3" t="s">
        <v>3806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106" t="s">
        <v>3807</v>
      </c>
      <c r="O8" s="107"/>
      <c r="P8" s="14">
        <v>1</v>
      </c>
      <c r="Q8" s="88"/>
      <c r="R8" s="89"/>
      <c r="S8" s="89"/>
      <c r="T8" s="89"/>
      <c r="U8" s="89"/>
      <c r="V8" s="90"/>
    </row>
    <row r="9" spans="1:23" ht="43" x14ac:dyDescent="0.35">
      <c r="A9" s="91" t="s">
        <v>3808</v>
      </c>
      <c r="B9" s="91"/>
      <c r="C9" s="91"/>
      <c r="D9" s="91"/>
      <c r="E9" s="91"/>
      <c r="F9" s="3" t="s">
        <v>3809</v>
      </c>
      <c r="G9" s="15"/>
      <c r="H9" s="12">
        <f t="shared" si="0"/>
        <v>0</v>
      </c>
      <c r="I9" s="31">
        <f>ROUND(G9+H9,2)</f>
        <v>0</v>
      </c>
      <c r="J9" s="92" t="s">
        <v>3802</v>
      </c>
      <c r="K9" s="93"/>
      <c r="L9" s="94"/>
      <c r="M9" s="1"/>
      <c r="N9" s="16"/>
      <c r="W9" s="17"/>
    </row>
    <row r="10" spans="1:23" ht="54" thickBot="1" x14ac:dyDescent="0.4">
      <c r="A10" s="91" t="s">
        <v>3810</v>
      </c>
      <c r="B10" s="91"/>
      <c r="C10" s="91"/>
      <c r="D10" s="91"/>
      <c r="E10" s="91"/>
      <c r="F10" s="3" t="s">
        <v>3811</v>
      </c>
      <c r="G10" s="18"/>
      <c r="H10" s="19">
        <f t="shared" si="0"/>
        <v>0</v>
      </c>
      <c r="I10" s="31">
        <f>ROUND(G10+H10,2)</f>
        <v>0</v>
      </c>
      <c r="J10" s="95" t="s">
        <v>3802</v>
      </c>
      <c r="K10" s="96"/>
      <c r="L10" s="97"/>
      <c r="M10" s="1"/>
      <c r="N10" s="1"/>
    </row>
    <row r="11" spans="1:23" ht="15" thickTop="1" x14ac:dyDescent="0.35">
      <c r="A11" s="20"/>
      <c r="B11" s="20"/>
      <c r="C11" s="20"/>
      <c r="D11" s="20"/>
      <c r="H11" s="20"/>
      <c r="I11" s="98"/>
      <c r="J11" s="99"/>
      <c r="K11" s="99"/>
      <c r="L11" s="100"/>
      <c r="M11" s="33" t="s">
        <v>3812</v>
      </c>
      <c r="N11" s="34"/>
      <c r="O11" s="1"/>
      <c r="P11" s="1"/>
      <c r="Q11" s="1"/>
      <c r="R11" s="1"/>
      <c r="S11" s="1"/>
      <c r="T11" s="1"/>
      <c r="U11" s="1"/>
      <c r="V11" s="21"/>
    </row>
    <row r="12" spans="1:23" ht="15" thickBot="1" x14ac:dyDescent="0.4">
      <c r="A12" s="20"/>
      <c r="B12" s="20"/>
      <c r="C12" s="20"/>
      <c r="D12" s="20"/>
      <c r="H12" s="22" t="s">
        <v>3813</v>
      </c>
      <c r="I12" s="101"/>
      <c r="J12" s="102"/>
      <c r="K12" s="102"/>
      <c r="L12" s="103"/>
      <c r="M12" s="104" t="s">
        <v>3814</v>
      </c>
      <c r="N12" s="105"/>
      <c r="O12" s="105"/>
      <c r="P12" s="105"/>
      <c r="Q12" s="105"/>
      <c r="R12" s="105"/>
      <c r="S12" s="105"/>
      <c r="T12" s="105"/>
      <c r="U12" s="105"/>
      <c r="V12" s="105"/>
    </row>
    <row r="13" spans="1:23" ht="15" thickTop="1" x14ac:dyDescent="0.35"/>
    <row r="14" spans="1:23" ht="34.5" customHeight="1" x14ac:dyDescent="0.3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4</v>
      </c>
      <c r="N14" s="25">
        <f>SUM(N16:N400)</f>
        <v>4</v>
      </c>
      <c r="P14" s="86" t="s">
        <v>3815</v>
      </c>
      <c r="Q14" s="87"/>
      <c r="R14" s="87"/>
      <c r="S14" s="87"/>
      <c r="T14" s="86" t="s">
        <v>3816</v>
      </c>
      <c r="U14" s="87"/>
      <c r="V14" s="87"/>
      <c r="W14" s="87"/>
    </row>
    <row r="15" spans="1:23" ht="73.5" x14ac:dyDescent="0.35">
      <c r="A15" s="35" t="s">
        <v>1</v>
      </c>
      <c r="B15" s="35" t="s">
        <v>2</v>
      </c>
      <c r="C15" s="36" t="s">
        <v>3</v>
      </c>
      <c r="D15" s="37" t="s">
        <v>4</v>
      </c>
      <c r="E15" s="37" t="s">
        <v>5</v>
      </c>
      <c r="F15" s="37" t="s">
        <v>6</v>
      </c>
      <c r="G15" s="37" t="s">
        <v>7</v>
      </c>
      <c r="H15" s="37" t="s">
        <v>8</v>
      </c>
      <c r="I15" s="37" t="s">
        <v>9</v>
      </c>
      <c r="J15" s="37" t="s">
        <v>10</v>
      </c>
      <c r="K15" s="37" t="s">
        <v>11</v>
      </c>
      <c r="L15" s="37" t="s">
        <v>12</v>
      </c>
      <c r="M15" s="37" t="s">
        <v>13</v>
      </c>
      <c r="N15" s="37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35">
      <c r="A16" s="38">
        <v>3673535</v>
      </c>
      <c r="B16" s="38" t="s">
        <v>64</v>
      </c>
      <c r="C16" s="39" t="s">
        <v>65</v>
      </c>
      <c r="D16" s="40" t="s">
        <v>14</v>
      </c>
      <c r="E16" s="40" t="s">
        <v>15</v>
      </c>
      <c r="F16" s="40" t="s">
        <v>63</v>
      </c>
      <c r="G16" s="40" t="s">
        <v>66</v>
      </c>
      <c r="H16" s="40" t="s">
        <v>63</v>
      </c>
      <c r="I16" s="40" t="s">
        <v>67</v>
      </c>
      <c r="J16" s="40" t="s">
        <v>68</v>
      </c>
      <c r="K16" s="40">
        <v>13</v>
      </c>
      <c r="L16" s="40">
        <v>608227</v>
      </c>
      <c r="M16" s="40">
        <v>489404</v>
      </c>
      <c r="N16" s="40">
        <v>1</v>
      </c>
      <c r="O16" s="42"/>
      <c r="P16" s="42"/>
      <c r="Q16" s="42"/>
      <c r="R16" s="17">
        <f>ROUND(Q16*0.23,2)</f>
        <v>0</v>
      </c>
      <c r="S16" s="27">
        <f>ROUND(Q16,2)+R16</f>
        <v>0</v>
      </c>
      <c r="T16" s="42"/>
      <c r="U16" s="42"/>
      <c r="V16" s="17">
        <f>ROUND(U16*0.23,2)</f>
        <v>0</v>
      </c>
      <c r="W16" s="27">
        <f>ROUND(U16,2)+V16</f>
        <v>0</v>
      </c>
    </row>
    <row r="17" spans="1:23" x14ac:dyDescent="0.35">
      <c r="A17" s="38">
        <v>3695916</v>
      </c>
      <c r="B17" s="38" t="s">
        <v>146</v>
      </c>
      <c r="C17" s="39" t="s">
        <v>147</v>
      </c>
      <c r="D17" s="40" t="s">
        <v>14</v>
      </c>
      <c r="E17" s="40" t="s">
        <v>15</v>
      </c>
      <c r="F17" s="40" t="s">
        <v>148</v>
      </c>
      <c r="G17" s="40" t="s">
        <v>149</v>
      </c>
      <c r="H17" s="40" t="s">
        <v>150</v>
      </c>
      <c r="I17" s="40" t="s">
        <v>50</v>
      </c>
      <c r="J17" s="40" t="s">
        <v>51</v>
      </c>
      <c r="K17" s="40">
        <v>697</v>
      </c>
      <c r="L17" s="40">
        <v>618662</v>
      </c>
      <c r="M17" s="40">
        <v>488755</v>
      </c>
      <c r="N17" s="40">
        <v>1</v>
      </c>
      <c r="O17" s="42"/>
      <c r="P17" s="42"/>
      <c r="Q17" s="42"/>
      <c r="R17" s="17">
        <f t="shared" ref="R17:R19" si="1">ROUND(Q17*0.23,2)</f>
        <v>0</v>
      </c>
      <c r="S17" s="27">
        <f t="shared" ref="S17:S19" si="2">ROUND(Q17,2)+R17</f>
        <v>0</v>
      </c>
      <c r="T17" s="42"/>
      <c r="U17" s="42"/>
      <c r="V17" s="17">
        <f t="shared" ref="V17:V19" si="3">ROUND(U17*0.23,2)</f>
        <v>0</v>
      </c>
      <c r="W17" s="27">
        <f t="shared" ref="W17:W19" si="4">ROUND(U17,2)+V17</f>
        <v>0</v>
      </c>
    </row>
    <row r="18" spans="1:23" x14ac:dyDescent="0.35">
      <c r="A18" s="38">
        <v>3699118</v>
      </c>
      <c r="B18" s="38" t="s">
        <v>158</v>
      </c>
      <c r="C18" s="39" t="s">
        <v>159</v>
      </c>
      <c r="D18" s="40" t="s">
        <v>14</v>
      </c>
      <c r="E18" s="40" t="s">
        <v>15</v>
      </c>
      <c r="F18" s="40" t="s">
        <v>148</v>
      </c>
      <c r="G18" s="40" t="s">
        <v>155</v>
      </c>
      <c r="H18" s="40" t="s">
        <v>148</v>
      </c>
      <c r="I18" s="40" t="s">
        <v>156</v>
      </c>
      <c r="J18" s="40" t="s">
        <v>157</v>
      </c>
      <c r="K18" s="40">
        <v>40</v>
      </c>
      <c r="L18" s="40">
        <v>625656</v>
      </c>
      <c r="M18" s="40">
        <v>489140</v>
      </c>
      <c r="N18" s="40">
        <v>1</v>
      </c>
      <c r="O18" s="42"/>
      <c r="P18" s="42"/>
      <c r="Q18" s="42"/>
      <c r="R18" s="17">
        <f t="shared" si="1"/>
        <v>0</v>
      </c>
      <c r="S18" s="27">
        <f t="shared" si="2"/>
        <v>0</v>
      </c>
      <c r="T18" s="42"/>
      <c r="U18" s="42"/>
      <c r="V18" s="17">
        <f t="shared" si="3"/>
        <v>0</v>
      </c>
      <c r="W18" s="27">
        <f t="shared" si="4"/>
        <v>0</v>
      </c>
    </row>
    <row r="19" spans="1:23" x14ac:dyDescent="0.35">
      <c r="A19" s="38">
        <v>3686205</v>
      </c>
      <c r="B19" s="38" t="s">
        <v>2855</v>
      </c>
      <c r="C19" s="39" t="s">
        <v>2856</v>
      </c>
      <c r="D19" s="40" t="s">
        <v>14</v>
      </c>
      <c r="E19" s="40" t="s">
        <v>15</v>
      </c>
      <c r="F19" s="40" t="s">
        <v>118</v>
      </c>
      <c r="G19" s="40" t="s">
        <v>2857</v>
      </c>
      <c r="H19" s="40" t="s">
        <v>118</v>
      </c>
      <c r="I19" s="40" t="s">
        <v>123</v>
      </c>
      <c r="J19" s="40" t="s">
        <v>124</v>
      </c>
      <c r="K19" s="41">
        <v>11</v>
      </c>
      <c r="L19" s="40">
        <v>621211</v>
      </c>
      <c r="M19" s="40">
        <v>484659</v>
      </c>
      <c r="N19" s="40">
        <v>1</v>
      </c>
      <c r="O19" s="42"/>
      <c r="P19" s="42"/>
      <c r="Q19" s="42"/>
      <c r="R19" s="17">
        <f t="shared" si="1"/>
        <v>0</v>
      </c>
      <c r="S19" s="27">
        <f t="shared" si="2"/>
        <v>0</v>
      </c>
      <c r="T19" s="42"/>
      <c r="U19" s="42"/>
      <c r="V19" s="17">
        <f t="shared" si="3"/>
        <v>0</v>
      </c>
      <c r="W19" s="27">
        <f t="shared" si="4"/>
        <v>0</v>
      </c>
    </row>
  </sheetData>
  <sheetProtection algorithmName="SHA-512" hashValue="brtGknXF4bysqVFZz+H7x7wkcr8Pp7lr6/HU3JWg79Y44Ia5tJdOcOQbRA2psPLIeIRmXV0OxIhC21xpWr47mQ==" saltValue="Q0qsn52io1XNWixYJevPuw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7"/>
  <sheetViews>
    <sheetView topLeftCell="A10" workbookViewId="0">
      <selection activeCell="T16" sqref="T16:U17"/>
    </sheetView>
  </sheetViews>
  <sheetFormatPr defaultColWidth="8.7265625" defaultRowHeight="14.5" x14ac:dyDescent="0.35"/>
  <cols>
    <col min="1" max="1" width="8.7265625" style="4"/>
    <col min="2" max="2" width="12.54296875" style="4" customWidth="1"/>
    <col min="3" max="11" width="8.7265625" style="4"/>
    <col min="12" max="12" width="14.54296875" style="4" customWidth="1"/>
    <col min="13" max="14" width="8.7265625" style="4"/>
    <col min="15" max="15" width="15.453125" style="4" customWidth="1"/>
    <col min="16" max="16" width="12.81640625" style="4" customWidth="1"/>
    <col min="17" max="17" width="19.54296875" style="4" customWidth="1"/>
    <col min="18" max="18" width="8.7265625" style="4"/>
    <col min="19" max="19" width="14.26953125" style="4" customWidth="1"/>
    <col min="20" max="20" width="8.7265625" style="4"/>
    <col min="21" max="21" width="18.81640625" style="4" customWidth="1"/>
    <col min="22" max="22" width="8.7265625" style="4"/>
    <col min="23" max="23" width="15.26953125" style="4" customWidth="1"/>
    <col min="24" max="16384" width="8.7265625" style="4"/>
  </cols>
  <sheetData>
    <row r="1" spans="1:23" ht="15" thickBot="1" x14ac:dyDescent="0.4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" thickTop="1" x14ac:dyDescent="0.35">
      <c r="A2" s="1">
        <v>76</v>
      </c>
      <c r="B2" s="1">
        <f>M14</f>
        <v>2</v>
      </c>
      <c r="C2" s="1" t="str">
        <f>E16</f>
        <v>WARSZAWSKI ZACHODNI</v>
      </c>
      <c r="D2" s="1"/>
      <c r="E2" s="1"/>
      <c r="F2" s="1"/>
      <c r="G2" s="112" t="s">
        <v>3787</v>
      </c>
      <c r="H2" s="113"/>
      <c r="I2" s="114"/>
      <c r="J2" s="115" t="s">
        <v>3788</v>
      </c>
      <c r="K2" s="116"/>
      <c r="L2" s="117"/>
      <c r="Q2" s="5"/>
      <c r="R2" s="5"/>
      <c r="S2" s="5"/>
      <c r="T2" s="5"/>
    </row>
    <row r="3" spans="1:23" x14ac:dyDescent="0.3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2" x14ac:dyDescent="0.35">
      <c r="A4" s="118" t="s">
        <v>3795</v>
      </c>
      <c r="B4" s="118"/>
      <c r="C4" s="118"/>
      <c r="D4" s="118"/>
      <c r="E4" s="118"/>
      <c r="F4" s="10" t="s">
        <v>3796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106" t="s">
        <v>3797</v>
      </c>
      <c r="O4" s="107"/>
      <c r="P4" s="14">
        <v>1</v>
      </c>
      <c r="Q4" s="88"/>
      <c r="R4" s="89"/>
      <c r="S4" s="89"/>
      <c r="T4" s="89"/>
      <c r="U4" s="89"/>
      <c r="V4" s="90"/>
    </row>
    <row r="5" spans="1:23" ht="42" x14ac:dyDescent="0.35">
      <c r="A5" s="118" t="s">
        <v>3798</v>
      </c>
      <c r="B5" s="118"/>
      <c r="C5" s="118"/>
      <c r="D5" s="118"/>
      <c r="E5" s="118"/>
      <c r="F5" s="10" t="s">
        <v>3799</v>
      </c>
      <c r="G5" s="11">
        <f>ROUND(J5/M14/60,2)</f>
        <v>0</v>
      </c>
      <c r="H5" s="12">
        <f>ROUND(K5/M14/60,0)</f>
        <v>0</v>
      </c>
      <c r="I5" s="13">
        <f>G4+H4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106"/>
      <c r="O5" s="107"/>
      <c r="P5" s="14">
        <v>2</v>
      </c>
      <c r="Q5" s="88"/>
      <c r="R5" s="89"/>
      <c r="S5" s="89"/>
      <c r="T5" s="89"/>
      <c r="U5" s="89"/>
      <c r="V5" s="90"/>
    </row>
    <row r="6" spans="1:23" ht="64" x14ac:dyDescent="0.35">
      <c r="A6" s="108" t="s">
        <v>3800</v>
      </c>
      <c r="B6" s="108"/>
      <c r="C6" s="108"/>
      <c r="D6" s="108"/>
      <c r="E6" s="108"/>
      <c r="F6" s="3" t="s">
        <v>3801</v>
      </c>
      <c r="G6" s="15"/>
      <c r="H6" s="12">
        <f t="shared" ref="H6:H10" si="0">G6*0.23</f>
        <v>0</v>
      </c>
      <c r="I6" s="31">
        <f>ROUND(G6+H6,2)</f>
        <v>0</v>
      </c>
      <c r="J6" s="109" t="s">
        <v>3802</v>
      </c>
      <c r="K6" s="110"/>
      <c r="L6" s="111"/>
      <c r="P6" s="9" t="s">
        <v>3793</v>
      </c>
      <c r="Q6" s="1" t="s">
        <v>3794</v>
      </c>
      <c r="S6" s="5"/>
      <c r="T6" s="5"/>
    </row>
    <row r="7" spans="1:23" ht="64" x14ac:dyDescent="0.35">
      <c r="A7" s="108" t="s">
        <v>3803</v>
      </c>
      <c r="B7" s="108"/>
      <c r="C7" s="108"/>
      <c r="D7" s="108"/>
      <c r="E7" s="108"/>
      <c r="F7" s="3" t="s">
        <v>3804</v>
      </c>
      <c r="G7" s="15"/>
      <c r="H7" s="12">
        <f t="shared" si="0"/>
        <v>0</v>
      </c>
      <c r="I7" s="31">
        <f>ROUND(G6+H6,2)</f>
        <v>0</v>
      </c>
      <c r="J7" s="109" t="s">
        <v>3802</v>
      </c>
      <c r="K7" s="110"/>
      <c r="L7" s="111"/>
      <c r="P7" s="9"/>
      <c r="Q7" s="1"/>
      <c r="S7" s="5"/>
      <c r="T7" s="5"/>
    </row>
    <row r="8" spans="1:23" ht="53.5" x14ac:dyDescent="0.35">
      <c r="A8" s="108" t="s">
        <v>3805</v>
      </c>
      <c r="B8" s="108"/>
      <c r="C8" s="108"/>
      <c r="D8" s="108"/>
      <c r="E8" s="108"/>
      <c r="F8" s="3" t="s">
        <v>3806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106" t="s">
        <v>3807</v>
      </c>
      <c r="O8" s="107"/>
      <c r="P8" s="14">
        <v>1</v>
      </c>
      <c r="Q8" s="88"/>
      <c r="R8" s="89"/>
      <c r="S8" s="89"/>
      <c r="T8" s="89"/>
      <c r="U8" s="89"/>
      <c r="V8" s="90"/>
    </row>
    <row r="9" spans="1:23" ht="43" x14ac:dyDescent="0.35">
      <c r="A9" s="91" t="s">
        <v>3808</v>
      </c>
      <c r="B9" s="91"/>
      <c r="C9" s="91"/>
      <c r="D9" s="91"/>
      <c r="E9" s="91"/>
      <c r="F9" s="3" t="s">
        <v>3809</v>
      </c>
      <c r="G9" s="15"/>
      <c r="H9" s="12">
        <f t="shared" si="0"/>
        <v>0</v>
      </c>
      <c r="I9" s="31">
        <f>ROUND(G9+H9,2)</f>
        <v>0</v>
      </c>
      <c r="J9" s="92" t="s">
        <v>3802</v>
      </c>
      <c r="K9" s="93"/>
      <c r="L9" s="94"/>
      <c r="M9" s="1"/>
      <c r="N9" s="16"/>
      <c r="W9" s="17"/>
    </row>
    <row r="10" spans="1:23" ht="54" thickBot="1" x14ac:dyDescent="0.4">
      <c r="A10" s="91" t="s">
        <v>3810</v>
      </c>
      <c r="B10" s="91"/>
      <c r="C10" s="91"/>
      <c r="D10" s="91"/>
      <c r="E10" s="91"/>
      <c r="F10" s="3" t="s">
        <v>3811</v>
      </c>
      <c r="G10" s="18"/>
      <c r="H10" s="19">
        <f t="shared" si="0"/>
        <v>0</v>
      </c>
      <c r="I10" s="31">
        <f>ROUND(G10+H10,2)</f>
        <v>0</v>
      </c>
      <c r="J10" s="95" t="s">
        <v>3802</v>
      </c>
      <c r="K10" s="96"/>
      <c r="L10" s="97"/>
      <c r="M10" s="1"/>
      <c r="N10" s="1"/>
    </row>
    <row r="11" spans="1:23" ht="15" thickTop="1" x14ac:dyDescent="0.35">
      <c r="A11" s="20"/>
      <c r="B11" s="20"/>
      <c r="C11" s="20"/>
      <c r="D11" s="20"/>
      <c r="H11" s="20"/>
      <c r="I11" s="98"/>
      <c r="J11" s="99"/>
      <c r="K11" s="99"/>
      <c r="L11" s="100"/>
      <c r="M11" s="33" t="s">
        <v>3812</v>
      </c>
      <c r="N11" s="34"/>
      <c r="O11" s="1"/>
      <c r="P11" s="1"/>
      <c r="Q11" s="1"/>
      <c r="R11" s="1"/>
      <c r="S11" s="1"/>
      <c r="T11" s="1"/>
      <c r="U11" s="1"/>
      <c r="V11" s="21"/>
    </row>
    <row r="12" spans="1:23" ht="15" thickBot="1" x14ac:dyDescent="0.4">
      <c r="A12" s="20"/>
      <c r="B12" s="20"/>
      <c r="C12" s="20"/>
      <c r="D12" s="20"/>
      <c r="H12" s="22" t="s">
        <v>3813</v>
      </c>
      <c r="I12" s="101"/>
      <c r="J12" s="102"/>
      <c r="K12" s="102"/>
      <c r="L12" s="103"/>
      <c r="M12" s="104" t="s">
        <v>3814</v>
      </c>
      <c r="N12" s="105"/>
      <c r="O12" s="105"/>
      <c r="P12" s="105"/>
      <c r="Q12" s="105"/>
      <c r="R12" s="105"/>
      <c r="S12" s="105"/>
      <c r="T12" s="105"/>
      <c r="U12" s="105"/>
      <c r="V12" s="105"/>
    </row>
    <row r="13" spans="1:23" ht="15" thickTop="1" x14ac:dyDescent="0.35"/>
    <row r="14" spans="1:23" ht="34.5" customHeight="1" x14ac:dyDescent="0.3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2</v>
      </c>
      <c r="N14" s="25">
        <f>SUM(N16:N400)</f>
        <v>2</v>
      </c>
      <c r="P14" s="86" t="s">
        <v>3815</v>
      </c>
      <c r="Q14" s="87"/>
      <c r="R14" s="87"/>
      <c r="S14" s="87"/>
      <c r="T14" s="86" t="s">
        <v>3816</v>
      </c>
      <c r="U14" s="87"/>
      <c r="V14" s="87"/>
      <c r="W14" s="87"/>
    </row>
    <row r="15" spans="1:23" ht="73.5" x14ac:dyDescent="0.35">
      <c r="A15" s="35" t="s">
        <v>1</v>
      </c>
      <c r="B15" s="35" t="s">
        <v>2</v>
      </c>
      <c r="C15" s="36" t="s">
        <v>3</v>
      </c>
      <c r="D15" s="37" t="s">
        <v>4</v>
      </c>
      <c r="E15" s="37" t="s">
        <v>5</v>
      </c>
      <c r="F15" s="37" t="s">
        <v>6</v>
      </c>
      <c r="G15" s="37" t="s">
        <v>7</v>
      </c>
      <c r="H15" s="37" t="s">
        <v>8</v>
      </c>
      <c r="I15" s="37" t="s">
        <v>9</v>
      </c>
      <c r="J15" s="37" t="s">
        <v>10</v>
      </c>
      <c r="K15" s="37" t="s">
        <v>11</v>
      </c>
      <c r="L15" s="37" t="s">
        <v>12</v>
      </c>
      <c r="M15" s="37" t="s">
        <v>13</v>
      </c>
      <c r="N15" s="37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35">
      <c r="A16" s="38">
        <v>3699563</v>
      </c>
      <c r="B16" s="38" t="s">
        <v>160</v>
      </c>
      <c r="C16" s="39" t="s">
        <v>161</v>
      </c>
      <c r="D16" s="40" t="s">
        <v>14</v>
      </c>
      <c r="E16" s="40" t="s">
        <v>15</v>
      </c>
      <c r="F16" s="40" t="s">
        <v>148</v>
      </c>
      <c r="G16" s="40" t="s">
        <v>162</v>
      </c>
      <c r="H16" s="40" t="s">
        <v>163</v>
      </c>
      <c r="I16" s="40" t="s">
        <v>38</v>
      </c>
      <c r="J16" s="40" t="s">
        <v>39</v>
      </c>
      <c r="K16" s="40">
        <v>12</v>
      </c>
      <c r="L16" s="40">
        <v>622558</v>
      </c>
      <c r="M16" s="40">
        <v>490149</v>
      </c>
      <c r="N16" s="40">
        <v>1</v>
      </c>
      <c r="O16" s="42"/>
      <c r="P16" s="42"/>
      <c r="Q16" s="42"/>
      <c r="R16" s="17">
        <f>ROUND(Q16*0.23,2)</f>
        <v>0</v>
      </c>
      <c r="S16" s="27">
        <f>ROUND(Q16,2)+R16</f>
        <v>0</v>
      </c>
      <c r="T16" s="42"/>
      <c r="U16" s="42"/>
      <c r="V16" s="17">
        <f>ROUND(U16*0.23,2)</f>
        <v>0</v>
      </c>
      <c r="W16" s="27">
        <f>ROUND(U16,2)+V16</f>
        <v>0</v>
      </c>
    </row>
    <row r="17" spans="1:23" x14ac:dyDescent="0.35">
      <c r="A17" s="38">
        <v>3688536</v>
      </c>
      <c r="B17" s="38" t="s">
        <v>2861</v>
      </c>
      <c r="C17" s="39" t="s">
        <v>2862</v>
      </c>
      <c r="D17" s="40" t="s">
        <v>14</v>
      </c>
      <c r="E17" s="40" t="s">
        <v>15</v>
      </c>
      <c r="F17" s="40" t="s">
        <v>118</v>
      </c>
      <c r="G17" s="40" t="s">
        <v>2857</v>
      </c>
      <c r="H17" s="40" t="s">
        <v>118</v>
      </c>
      <c r="I17" s="40" t="s">
        <v>20</v>
      </c>
      <c r="J17" s="40" t="s">
        <v>21</v>
      </c>
      <c r="K17" s="41">
        <v>2</v>
      </c>
      <c r="L17" s="40">
        <v>622590</v>
      </c>
      <c r="M17" s="40">
        <v>484407</v>
      </c>
      <c r="N17" s="40">
        <v>1</v>
      </c>
      <c r="O17" s="42"/>
      <c r="P17" s="42"/>
      <c r="Q17" s="42"/>
      <c r="R17" s="17">
        <f>ROUND(Q17*0.23,2)</f>
        <v>0</v>
      </c>
      <c r="S17" s="27">
        <f>ROUND(Q17,2)+R17</f>
        <v>0</v>
      </c>
      <c r="T17" s="42"/>
      <c r="U17" s="42"/>
      <c r="V17" s="17">
        <f>ROUND(U17*0.23,2)</f>
        <v>0</v>
      </c>
      <c r="W17" s="27">
        <f>ROUND(U17,2)+V17</f>
        <v>0</v>
      </c>
    </row>
  </sheetData>
  <sheetProtection algorithmName="SHA-512" hashValue="Nik+R8T9DE7QSgkczk0Hyv/nhTjW+wrk6t4t5xmM/KS2WKibF6OMOyA52XSUW+qba7c1D+Il+bfN51pms4Oi1w==" saltValue="MkGuCgaal5qmbByGk6Og8w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7"/>
  <sheetViews>
    <sheetView topLeftCell="A7" workbookViewId="0">
      <selection activeCell="T16" sqref="T16:U17"/>
    </sheetView>
  </sheetViews>
  <sheetFormatPr defaultColWidth="8.7265625" defaultRowHeight="14.5" x14ac:dyDescent="0.35"/>
  <cols>
    <col min="1" max="1" width="8.7265625" style="4"/>
    <col min="2" max="2" width="12.54296875" style="4" customWidth="1"/>
    <col min="3" max="11" width="8.7265625" style="4"/>
    <col min="12" max="12" width="14.54296875" style="4" customWidth="1"/>
    <col min="13" max="14" width="8.7265625" style="4"/>
    <col min="15" max="15" width="15.453125" style="4" customWidth="1"/>
    <col min="16" max="16" width="12.81640625" style="4" customWidth="1"/>
    <col min="17" max="17" width="19.54296875" style="4" customWidth="1"/>
    <col min="18" max="18" width="8.7265625" style="4"/>
    <col min="19" max="19" width="14.26953125" style="4" customWidth="1"/>
    <col min="20" max="20" width="8.7265625" style="4"/>
    <col min="21" max="21" width="18.81640625" style="4" customWidth="1"/>
    <col min="22" max="22" width="8.7265625" style="4"/>
    <col min="23" max="23" width="15.26953125" style="4" customWidth="1"/>
    <col min="24" max="16384" width="8.7265625" style="4"/>
  </cols>
  <sheetData>
    <row r="1" spans="1:23" ht="15" thickBot="1" x14ac:dyDescent="0.4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" thickTop="1" x14ac:dyDescent="0.35">
      <c r="A2" s="1">
        <v>75</v>
      </c>
      <c r="B2" s="1">
        <f>M14</f>
        <v>2</v>
      </c>
      <c r="C2" s="1" t="str">
        <f>E16</f>
        <v>WARSZAWSKI ZACHODNI</v>
      </c>
      <c r="D2" s="1"/>
      <c r="E2" s="1"/>
      <c r="F2" s="1"/>
      <c r="G2" s="112" t="s">
        <v>3787</v>
      </c>
      <c r="H2" s="113"/>
      <c r="I2" s="114"/>
      <c r="J2" s="115" t="s">
        <v>3788</v>
      </c>
      <c r="K2" s="116"/>
      <c r="L2" s="117"/>
      <c r="Q2" s="5"/>
      <c r="R2" s="5"/>
      <c r="S2" s="5"/>
      <c r="T2" s="5"/>
    </row>
    <row r="3" spans="1:23" x14ac:dyDescent="0.3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2" x14ac:dyDescent="0.35">
      <c r="A4" s="118" t="s">
        <v>3795</v>
      </c>
      <c r="B4" s="118"/>
      <c r="C4" s="118"/>
      <c r="D4" s="118"/>
      <c r="E4" s="118"/>
      <c r="F4" s="10" t="s">
        <v>3796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106" t="s">
        <v>3797</v>
      </c>
      <c r="O4" s="107"/>
      <c r="P4" s="14">
        <v>1</v>
      </c>
      <c r="Q4" s="88"/>
      <c r="R4" s="89"/>
      <c r="S4" s="89"/>
      <c r="T4" s="89"/>
      <c r="U4" s="89"/>
      <c r="V4" s="90"/>
    </row>
    <row r="5" spans="1:23" ht="42" x14ac:dyDescent="0.35">
      <c r="A5" s="118" t="s">
        <v>3798</v>
      </c>
      <c r="B5" s="118"/>
      <c r="C5" s="118"/>
      <c r="D5" s="118"/>
      <c r="E5" s="118"/>
      <c r="F5" s="10" t="s">
        <v>3799</v>
      </c>
      <c r="G5" s="11">
        <f>ROUND(J5/M14/60,2)</f>
        <v>0</v>
      </c>
      <c r="H5" s="12">
        <f>ROUND(K5/M14/60,0)</f>
        <v>0</v>
      </c>
      <c r="I5" s="13">
        <f>G4+H4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106"/>
      <c r="O5" s="107"/>
      <c r="P5" s="14">
        <v>2</v>
      </c>
      <c r="Q5" s="88"/>
      <c r="R5" s="89"/>
      <c r="S5" s="89"/>
      <c r="T5" s="89"/>
      <c r="U5" s="89"/>
      <c r="V5" s="90"/>
    </row>
    <row r="6" spans="1:23" ht="64" x14ac:dyDescent="0.35">
      <c r="A6" s="108" t="s">
        <v>3800</v>
      </c>
      <c r="B6" s="108"/>
      <c r="C6" s="108"/>
      <c r="D6" s="108"/>
      <c r="E6" s="108"/>
      <c r="F6" s="3" t="s">
        <v>3801</v>
      </c>
      <c r="G6" s="15"/>
      <c r="H6" s="12">
        <f t="shared" ref="H6:H10" si="0">G6*0.23</f>
        <v>0</v>
      </c>
      <c r="I6" s="31">
        <f>ROUND(G6+H6,2)</f>
        <v>0</v>
      </c>
      <c r="J6" s="109" t="s">
        <v>3802</v>
      </c>
      <c r="K6" s="110"/>
      <c r="L6" s="111"/>
      <c r="P6" s="9" t="s">
        <v>3793</v>
      </c>
      <c r="Q6" s="1" t="s">
        <v>3794</v>
      </c>
      <c r="S6" s="5"/>
      <c r="T6" s="5"/>
    </row>
    <row r="7" spans="1:23" ht="64" x14ac:dyDescent="0.35">
      <c r="A7" s="108" t="s">
        <v>3803</v>
      </c>
      <c r="B7" s="108"/>
      <c r="C7" s="108"/>
      <c r="D7" s="108"/>
      <c r="E7" s="108"/>
      <c r="F7" s="3" t="s">
        <v>3804</v>
      </c>
      <c r="G7" s="15"/>
      <c r="H7" s="12">
        <f t="shared" si="0"/>
        <v>0</v>
      </c>
      <c r="I7" s="31">
        <f>ROUND(G6+H6,2)</f>
        <v>0</v>
      </c>
      <c r="J7" s="109" t="s">
        <v>3802</v>
      </c>
      <c r="K7" s="110"/>
      <c r="L7" s="111"/>
      <c r="P7" s="9"/>
      <c r="Q7" s="1"/>
      <c r="S7" s="5"/>
      <c r="T7" s="5"/>
    </row>
    <row r="8" spans="1:23" ht="53.5" x14ac:dyDescent="0.35">
      <c r="A8" s="108" t="s">
        <v>3805</v>
      </c>
      <c r="B8" s="108"/>
      <c r="C8" s="108"/>
      <c r="D8" s="108"/>
      <c r="E8" s="108"/>
      <c r="F8" s="3" t="s">
        <v>3806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106" t="s">
        <v>3807</v>
      </c>
      <c r="O8" s="107"/>
      <c r="P8" s="14">
        <v>1</v>
      </c>
      <c r="Q8" s="88"/>
      <c r="R8" s="89"/>
      <c r="S8" s="89"/>
      <c r="T8" s="89"/>
      <c r="U8" s="89"/>
      <c r="V8" s="90"/>
    </row>
    <row r="9" spans="1:23" ht="43" x14ac:dyDescent="0.35">
      <c r="A9" s="91" t="s">
        <v>3808</v>
      </c>
      <c r="B9" s="91"/>
      <c r="C9" s="91"/>
      <c r="D9" s="91"/>
      <c r="E9" s="91"/>
      <c r="F9" s="3" t="s">
        <v>3809</v>
      </c>
      <c r="G9" s="15"/>
      <c r="H9" s="12">
        <f t="shared" si="0"/>
        <v>0</v>
      </c>
      <c r="I9" s="31">
        <f>ROUND(G9+H9,2)</f>
        <v>0</v>
      </c>
      <c r="J9" s="92" t="s">
        <v>3802</v>
      </c>
      <c r="K9" s="93"/>
      <c r="L9" s="94"/>
      <c r="M9" s="1"/>
      <c r="N9" s="16"/>
      <c r="W9" s="17"/>
    </row>
    <row r="10" spans="1:23" ht="54" thickBot="1" x14ac:dyDescent="0.4">
      <c r="A10" s="91" t="s">
        <v>3810</v>
      </c>
      <c r="B10" s="91"/>
      <c r="C10" s="91"/>
      <c r="D10" s="91"/>
      <c r="E10" s="91"/>
      <c r="F10" s="3" t="s">
        <v>3811</v>
      </c>
      <c r="G10" s="18"/>
      <c r="H10" s="19">
        <f t="shared" si="0"/>
        <v>0</v>
      </c>
      <c r="I10" s="31">
        <f>ROUND(G10+H10,2)</f>
        <v>0</v>
      </c>
      <c r="J10" s="95" t="s">
        <v>3802</v>
      </c>
      <c r="K10" s="96"/>
      <c r="L10" s="97"/>
      <c r="M10" s="1"/>
      <c r="N10" s="1"/>
    </row>
    <row r="11" spans="1:23" ht="15" thickTop="1" x14ac:dyDescent="0.35">
      <c r="A11" s="20"/>
      <c r="B11" s="20"/>
      <c r="C11" s="20"/>
      <c r="D11" s="20"/>
      <c r="H11" s="20"/>
      <c r="I11" s="98"/>
      <c r="J11" s="99"/>
      <c r="K11" s="99"/>
      <c r="L11" s="100"/>
      <c r="M11" s="33" t="s">
        <v>3812</v>
      </c>
      <c r="N11" s="34"/>
      <c r="O11" s="1"/>
      <c r="P11" s="1"/>
      <c r="Q11" s="1"/>
      <c r="R11" s="1"/>
      <c r="S11" s="1"/>
      <c r="T11" s="1"/>
      <c r="U11" s="1"/>
      <c r="V11" s="21"/>
    </row>
    <row r="12" spans="1:23" ht="15" thickBot="1" x14ac:dyDescent="0.4">
      <c r="A12" s="20"/>
      <c r="B12" s="20"/>
      <c r="C12" s="20"/>
      <c r="D12" s="20"/>
      <c r="H12" s="22" t="s">
        <v>3813</v>
      </c>
      <c r="I12" s="101"/>
      <c r="J12" s="102"/>
      <c r="K12" s="102"/>
      <c r="L12" s="103"/>
      <c r="M12" s="104" t="s">
        <v>3814</v>
      </c>
      <c r="N12" s="105"/>
      <c r="O12" s="105"/>
      <c r="P12" s="105"/>
      <c r="Q12" s="105"/>
      <c r="R12" s="105"/>
      <c r="S12" s="105"/>
      <c r="T12" s="105"/>
      <c r="U12" s="105"/>
      <c r="V12" s="105"/>
    </row>
    <row r="13" spans="1:23" ht="15" thickTop="1" x14ac:dyDescent="0.35"/>
    <row r="14" spans="1:23" ht="34.5" customHeight="1" x14ac:dyDescent="0.3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2</v>
      </c>
      <c r="N14" s="25">
        <f>SUM(N16:N400)</f>
        <v>2</v>
      </c>
      <c r="P14" s="86" t="s">
        <v>3815</v>
      </c>
      <c r="Q14" s="87"/>
      <c r="R14" s="87"/>
      <c r="S14" s="87"/>
      <c r="T14" s="86" t="s">
        <v>3816</v>
      </c>
      <c r="U14" s="87"/>
      <c r="V14" s="87"/>
      <c r="W14" s="87"/>
    </row>
    <row r="15" spans="1:23" ht="73.5" x14ac:dyDescent="0.35">
      <c r="A15" s="35" t="s">
        <v>1</v>
      </c>
      <c r="B15" s="35" t="s">
        <v>2</v>
      </c>
      <c r="C15" s="36" t="s">
        <v>3</v>
      </c>
      <c r="D15" s="37" t="s">
        <v>4</v>
      </c>
      <c r="E15" s="37" t="s">
        <v>5</v>
      </c>
      <c r="F15" s="37" t="s">
        <v>6</v>
      </c>
      <c r="G15" s="37" t="s">
        <v>7</v>
      </c>
      <c r="H15" s="37" t="s">
        <v>8</v>
      </c>
      <c r="I15" s="37" t="s">
        <v>9</v>
      </c>
      <c r="J15" s="37" t="s">
        <v>10</v>
      </c>
      <c r="K15" s="37" t="s">
        <v>11</v>
      </c>
      <c r="L15" s="37" t="s">
        <v>12</v>
      </c>
      <c r="M15" s="37" t="s">
        <v>13</v>
      </c>
      <c r="N15" s="37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35">
      <c r="A16" s="38">
        <v>7712081</v>
      </c>
      <c r="B16" s="38" t="s">
        <v>119</v>
      </c>
      <c r="C16" s="39" t="s">
        <v>120</v>
      </c>
      <c r="D16" s="40" t="s">
        <v>14</v>
      </c>
      <c r="E16" s="40" t="s">
        <v>15</v>
      </c>
      <c r="F16" s="40" t="s">
        <v>118</v>
      </c>
      <c r="G16" s="40" t="s">
        <v>121</v>
      </c>
      <c r="H16" s="40" t="s">
        <v>122</v>
      </c>
      <c r="I16" s="40" t="s">
        <v>123</v>
      </c>
      <c r="J16" s="40" t="s">
        <v>124</v>
      </c>
      <c r="K16" s="40">
        <v>3</v>
      </c>
      <c r="L16" s="40">
        <v>616126</v>
      </c>
      <c r="M16" s="40">
        <v>482608</v>
      </c>
      <c r="N16" s="40">
        <v>1</v>
      </c>
      <c r="O16" s="42"/>
      <c r="P16" s="42"/>
      <c r="Q16" s="42"/>
      <c r="R16" s="17">
        <f>ROUND(Q16*0.23,2)</f>
        <v>0</v>
      </c>
      <c r="S16" s="27">
        <f>ROUND(Q16,2)+R16</f>
        <v>0</v>
      </c>
      <c r="T16" s="42"/>
      <c r="U16" s="42"/>
      <c r="V16" s="17">
        <f>ROUND(U16*0.23,2)</f>
        <v>0</v>
      </c>
      <c r="W16" s="27">
        <f>ROUND(U16,2)+V16</f>
        <v>0</v>
      </c>
    </row>
    <row r="17" spans="1:23" x14ac:dyDescent="0.35">
      <c r="A17" s="38">
        <v>3688233</v>
      </c>
      <c r="B17" s="38" t="s">
        <v>2858</v>
      </c>
      <c r="C17" s="39" t="s">
        <v>2859</v>
      </c>
      <c r="D17" s="40" t="s">
        <v>14</v>
      </c>
      <c r="E17" s="40" t="s">
        <v>15</v>
      </c>
      <c r="F17" s="40" t="s">
        <v>118</v>
      </c>
      <c r="G17" s="40" t="s">
        <v>2857</v>
      </c>
      <c r="H17" s="40" t="s">
        <v>118</v>
      </c>
      <c r="I17" s="40" t="s">
        <v>125</v>
      </c>
      <c r="J17" s="40" t="s">
        <v>126</v>
      </c>
      <c r="K17" s="41" t="s">
        <v>2860</v>
      </c>
      <c r="L17" s="40">
        <v>624306</v>
      </c>
      <c r="M17" s="40">
        <v>484304</v>
      </c>
      <c r="N17" s="40">
        <v>1</v>
      </c>
      <c r="O17" s="42"/>
      <c r="P17" s="42"/>
      <c r="Q17" s="42"/>
      <c r="R17" s="17">
        <f>ROUND(Q17*0.23,2)</f>
        <v>0</v>
      </c>
      <c r="S17" s="27">
        <f>ROUND(Q17,2)+R17</f>
        <v>0</v>
      </c>
      <c r="T17" s="42"/>
      <c r="U17" s="42"/>
      <c r="V17" s="17">
        <f>ROUND(U17*0.23,2)</f>
        <v>0</v>
      </c>
      <c r="W17" s="27">
        <f>ROUND(U17,2)+V17</f>
        <v>0</v>
      </c>
    </row>
  </sheetData>
  <sheetProtection algorithmName="SHA-512" hashValue="gjPZxhw0ldwxRciKVaMAjqrdt+ao+jKsaJlDRH9pZmp5e09aHXjGsejgP0OswyzjySQRj8rqM1C9oaOcIEKqnw==" saltValue="qZdFS7QMG0i7eJroPAtgJA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topLeftCell="A2" workbookViewId="0">
      <selection activeCell="F20" sqref="F20"/>
    </sheetView>
  </sheetViews>
  <sheetFormatPr defaultRowHeight="14.5" x14ac:dyDescent="0.35"/>
  <cols>
    <col min="2" max="2" width="12.81640625" bestFit="1" customWidth="1"/>
    <col min="3" max="3" width="17.1796875" customWidth="1"/>
    <col min="4" max="4" width="15.26953125" bestFit="1" customWidth="1"/>
    <col min="5" max="5" width="14" bestFit="1" customWidth="1"/>
    <col min="6" max="6" width="23.453125" bestFit="1" customWidth="1"/>
  </cols>
  <sheetData>
    <row r="1" spans="1:6" x14ac:dyDescent="0.35">
      <c r="D1">
        <f>SUBTOTAL(9,D3:D93)</f>
        <v>1001</v>
      </c>
    </row>
    <row r="2" spans="1:6" x14ac:dyDescent="0.35">
      <c r="A2" t="s">
        <v>3785</v>
      </c>
      <c r="B2" t="s">
        <v>3780</v>
      </c>
      <c r="C2" t="s">
        <v>3781</v>
      </c>
      <c r="D2" t="s">
        <v>3782</v>
      </c>
      <c r="E2" t="s">
        <v>3783</v>
      </c>
      <c r="F2" t="s">
        <v>3784</v>
      </c>
    </row>
    <row r="3" spans="1:6" x14ac:dyDescent="0.35">
      <c r="A3">
        <v>1</v>
      </c>
      <c r="B3">
        <v>1</v>
      </c>
      <c r="C3" t="s">
        <v>3786</v>
      </c>
      <c r="D3">
        <v>11</v>
      </c>
      <c r="E3" t="s">
        <v>14</v>
      </c>
      <c r="F3" t="s">
        <v>180</v>
      </c>
    </row>
    <row r="4" spans="1:6" x14ac:dyDescent="0.35">
      <c r="A4">
        <v>2</v>
      </c>
      <c r="B4">
        <v>2</v>
      </c>
      <c r="C4" t="s">
        <v>3786</v>
      </c>
      <c r="D4">
        <v>6</v>
      </c>
      <c r="E4" t="s">
        <v>14</v>
      </c>
      <c r="F4" t="s">
        <v>180</v>
      </c>
    </row>
    <row r="5" spans="1:6" x14ac:dyDescent="0.35">
      <c r="A5">
        <v>3</v>
      </c>
      <c r="B5">
        <v>3</v>
      </c>
      <c r="C5" t="s">
        <v>3786</v>
      </c>
      <c r="D5">
        <v>4</v>
      </c>
      <c r="E5" t="s">
        <v>14</v>
      </c>
      <c r="F5" t="s">
        <v>180</v>
      </c>
    </row>
    <row r="6" spans="1:6" x14ac:dyDescent="0.35">
      <c r="A6">
        <v>4</v>
      </c>
      <c r="B6">
        <v>4</v>
      </c>
      <c r="C6" t="s">
        <v>3786</v>
      </c>
      <c r="D6">
        <v>1</v>
      </c>
      <c r="E6" t="s">
        <v>14</v>
      </c>
      <c r="F6" t="s">
        <v>180</v>
      </c>
    </row>
    <row r="7" spans="1:6" x14ac:dyDescent="0.35">
      <c r="A7">
        <v>5</v>
      </c>
      <c r="B7">
        <v>5</v>
      </c>
      <c r="C7" t="s">
        <v>3786</v>
      </c>
      <c r="D7">
        <v>1</v>
      </c>
      <c r="E7" t="s">
        <v>14</v>
      </c>
      <c r="F7" t="s">
        <v>403</v>
      </c>
    </row>
    <row r="8" spans="1:6" x14ac:dyDescent="0.35">
      <c r="A8">
        <v>6</v>
      </c>
      <c r="B8">
        <v>6</v>
      </c>
      <c r="C8" t="s">
        <v>3786</v>
      </c>
      <c r="D8">
        <v>1</v>
      </c>
      <c r="E8" t="s">
        <v>14</v>
      </c>
      <c r="F8" t="s">
        <v>403</v>
      </c>
    </row>
    <row r="9" spans="1:6" x14ac:dyDescent="0.35">
      <c r="A9">
        <v>7</v>
      </c>
      <c r="B9">
        <v>7</v>
      </c>
      <c r="C9" t="s">
        <v>3786</v>
      </c>
      <c r="D9">
        <v>1</v>
      </c>
      <c r="E9" t="s">
        <v>14</v>
      </c>
      <c r="F9" t="s">
        <v>315</v>
      </c>
    </row>
    <row r="10" spans="1:6" x14ac:dyDescent="0.35">
      <c r="A10">
        <v>8</v>
      </c>
      <c r="B10">
        <v>8</v>
      </c>
      <c r="C10" t="s">
        <v>3786</v>
      </c>
      <c r="D10">
        <v>9</v>
      </c>
      <c r="E10" t="s">
        <v>14</v>
      </c>
      <c r="F10" t="s">
        <v>54</v>
      </c>
    </row>
    <row r="11" spans="1:6" x14ac:dyDescent="0.35">
      <c r="A11">
        <v>9</v>
      </c>
      <c r="B11">
        <v>9</v>
      </c>
      <c r="C11" t="s">
        <v>3786</v>
      </c>
      <c r="D11">
        <v>7</v>
      </c>
      <c r="E11" t="s">
        <v>14</v>
      </c>
      <c r="F11" t="s">
        <v>54</v>
      </c>
    </row>
    <row r="12" spans="1:6" x14ac:dyDescent="0.35">
      <c r="A12">
        <v>10</v>
      </c>
      <c r="B12">
        <v>10</v>
      </c>
      <c r="C12" t="s">
        <v>3786</v>
      </c>
      <c r="D12">
        <v>2</v>
      </c>
      <c r="E12" t="s">
        <v>14</v>
      </c>
      <c r="F12" t="s">
        <v>54</v>
      </c>
    </row>
    <row r="13" spans="1:6" x14ac:dyDescent="0.35">
      <c r="A13">
        <v>11</v>
      </c>
      <c r="B13">
        <v>11</v>
      </c>
      <c r="C13" t="s">
        <v>3786</v>
      </c>
      <c r="D13">
        <v>6</v>
      </c>
      <c r="E13" t="s">
        <v>14</v>
      </c>
      <c r="F13" t="s">
        <v>340</v>
      </c>
    </row>
    <row r="14" spans="1:6" x14ac:dyDescent="0.35">
      <c r="A14">
        <v>12</v>
      </c>
      <c r="B14">
        <v>12</v>
      </c>
      <c r="C14" t="s">
        <v>3786</v>
      </c>
      <c r="D14">
        <v>2</v>
      </c>
      <c r="E14" t="s">
        <v>14</v>
      </c>
      <c r="F14" t="s">
        <v>340</v>
      </c>
    </row>
    <row r="15" spans="1:6" x14ac:dyDescent="0.35">
      <c r="A15">
        <v>13</v>
      </c>
      <c r="B15">
        <v>13</v>
      </c>
      <c r="C15" t="s">
        <v>3786</v>
      </c>
      <c r="D15">
        <v>6</v>
      </c>
      <c r="E15" t="s">
        <v>14</v>
      </c>
      <c r="F15" t="s">
        <v>60</v>
      </c>
    </row>
    <row r="16" spans="1:6" x14ac:dyDescent="0.35">
      <c r="A16">
        <v>14</v>
      </c>
      <c r="B16">
        <v>14</v>
      </c>
      <c r="C16" t="s">
        <v>3786</v>
      </c>
      <c r="D16">
        <v>4</v>
      </c>
      <c r="E16" t="s">
        <v>14</v>
      </c>
      <c r="F16" t="s">
        <v>60</v>
      </c>
    </row>
    <row r="17" spans="1:6" x14ac:dyDescent="0.35">
      <c r="A17">
        <v>15</v>
      </c>
      <c r="B17">
        <v>15</v>
      </c>
      <c r="C17" t="s">
        <v>3786</v>
      </c>
      <c r="D17">
        <v>1</v>
      </c>
      <c r="E17" t="s">
        <v>14</v>
      </c>
      <c r="F17" t="s">
        <v>60</v>
      </c>
    </row>
    <row r="18" spans="1:6" x14ac:dyDescent="0.35">
      <c r="A18">
        <v>16</v>
      </c>
      <c r="B18">
        <v>16</v>
      </c>
      <c r="C18" t="s">
        <v>3786</v>
      </c>
      <c r="D18">
        <v>2</v>
      </c>
      <c r="E18" t="s">
        <v>14</v>
      </c>
      <c r="F18" t="s">
        <v>176</v>
      </c>
    </row>
    <row r="19" spans="1:6" x14ac:dyDescent="0.35">
      <c r="A19">
        <v>17</v>
      </c>
      <c r="B19">
        <v>17</v>
      </c>
      <c r="C19" t="s">
        <v>3786</v>
      </c>
      <c r="D19">
        <v>4</v>
      </c>
      <c r="E19" t="s">
        <v>14</v>
      </c>
      <c r="F19" t="s">
        <v>194</v>
      </c>
    </row>
    <row r="20" spans="1:6" x14ac:dyDescent="0.35">
      <c r="A20">
        <v>18</v>
      </c>
      <c r="B20">
        <v>18</v>
      </c>
      <c r="C20" t="s">
        <v>3786</v>
      </c>
      <c r="D20">
        <v>1</v>
      </c>
      <c r="E20" t="s">
        <v>14</v>
      </c>
      <c r="F20" t="s">
        <v>194</v>
      </c>
    </row>
    <row r="21" spans="1:6" x14ac:dyDescent="0.35">
      <c r="A21">
        <v>19</v>
      </c>
      <c r="B21">
        <v>19</v>
      </c>
      <c r="C21" t="s">
        <v>3786</v>
      </c>
      <c r="D21">
        <v>8</v>
      </c>
      <c r="E21" t="s">
        <v>14</v>
      </c>
      <c r="F21" t="s">
        <v>57</v>
      </c>
    </row>
    <row r="22" spans="1:6" x14ac:dyDescent="0.35">
      <c r="A22">
        <v>20</v>
      </c>
      <c r="B22">
        <v>20</v>
      </c>
      <c r="C22" t="s">
        <v>3786</v>
      </c>
      <c r="D22">
        <v>6</v>
      </c>
      <c r="E22" t="s">
        <v>14</v>
      </c>
      <c r="F22" t="s">
        <v>57</v>
      </c>
    </row>
    <row r="23" spans="1:6" x14ac:dyDescent="0.35">
      <c r="A23">
        <v>21</v>
      </c>
      <c r="B23">
        <v>21</v>
      </c>
      <c r="C23" t="s">
        <v>3786</v>
      </c>
      <c r="D23">
        <v>12</v>
      </c>
      <c r="E23" t="s">
        <v>14</v>
      </c>
      <c r="F23" t="s">
        <v>183</v>
      </c>
    </row>
    <row r="24" spans="1:6" x14ac:dyDescent="0.35">
      <c r="A24">
        <v>22</v>
      </c>
      <c r="B24">
        <v>22</v>
      </c>
      <c r="C24" t="s">
        <v>3786</v>
      </c>
      <c r="D24">
        <v>9</v>
      </c>
      <c r="E24" t="s">
        <v>14</v>
      </c>
      <c r="F24" t="s">
        <v>183</v>
      </c>
    </row>
    <row r="25" spans="1:6" x14ac:dyDescent="0.35">
      <c r="A25">
        <v>23</v>
      </c>
      <c r="B25">
        <v>23</v>
      </c>
      <c r="C25" t="s">
        <v>3786</v>
      </c>
      <c r="D25">
        <v>6</v>
      </c>
      <c r="E25" t="s">
        <v>14</v>
      </c>
      <c r="F25" t="s">
        <v>36</v>
      </c>
    </row>
    <row r="26" spans="1:6" x14ac:dyDescent="0.35">
      <c r="A26">
        <v>24</v>
      </c>
      <c r="B26">
        <v>24</v>
      </c>
      <c r="C26" t="s">
        <v>3786</v>
      </c>
      <c r="D26">
        <v>2</v>
      </c>
      <c r="E26" t="s">
        <v>14</v>
      </c>
      <c r="F26" t="s">
        <v>36</v>
      </c>
    </row>
    <row r="27" spans="1:6" x14ac:dyDescent="0.35">
      <c r="A27">
        <v>25</v>
      </c>
      <c r="B27">
        <v>25</v>
      </c>
      <c r="C27" t="s">
        <v>3786</v>
      </c>
      <c r="D27">
        <v>1</v>
      </c>
      <c r="E27" t="s">
        <v>14</v>
      </c>
      <c r="F27" t="s">
        <v>36</v>
      </c>
    </row>
    <row r="28" spans="1:6" x14ac:dyDescent="0.35">
      <c r="A28">
        <v>26</v>
      </c>
      <c r="B28">
        <v>26</v>
      </c>
      <c r="C28" t="s">
        <v>3786</v>
      </c>
      <c r="D28">
        <v>2</v>
      </c>
      <c r="E28" t="s">
        <v>14</v>
      </c>
      <c r="F28" t="s">
        <v>36</v>
      </c>
    </row>
    <row r="29" spans="1:6" x14ac:dyDescent="0.35">
      <c r="A29">
        <v>27</v>
      </c>
      <c r="B29">
        <v>27</v>
      </c>
      <c r="C29" t="s">
        <v>3786</v>
      </c>
      <c r="D29">
        <v>3</v>
      </c>
      <c r="E29" t="s">
        <v>14</v>
      </c>
      <c r="F29" t="s">
        <v>182</v>
      </c>
    </row>
    <row r="30" spans="1:6" x14ac:dyDescent="0.35">
      <c r="A30">
        <v>28</v>
      </c>
      <c r="B30">
        <v>28</v>
      </c>
      <c r="C30" t="s">
        <v>3786</v>
      </c>
      <c r="D30">
        <v>7</v>
      </c>
      <c r="E30" t="s">
        <v>14</v>
      </c>
      <c r="F30" t="s">
        <v>401</v>
      </c>
    </row>
    <row r="31" spans="1:6" x14ac:dyDescent="0.35">
      <c r="A31">
        <v>29</v>
      </c>
      <c r="B31">
        <v>29</v>
      </c>
      <c r="C31" t="s">
        <v>3786</v>
      </c>
      <c r="D31">
        <v>14</v>
      </c>
      <c r="E31" t="s">
        <v>14</v>
      </c>
      <c r="F31" t="s">
        <v>401</v>
      </c>
    </row>
    <row r="32" spans="1:6" x14ac:dyDescent="0.35">
      <c r="A32">
        <v>30</v>
      </c>
      <c r="B32">
        <v>30</v>
      </c>
      <c r="C32" t="s">
        <v>3786</v>
      </c>
      <c r="D32">
        <v>4</v>
      </c>
      <c r="E32" t="s">
        <v>14</v>
      </c>
      <c r="F32" t="s">
        <v>223</v>
      </c>
    </row>
    <row r="33" spans="1:6" x14ac:dyDescent="0.35">
      <c r="A33">
        <v>31</v>
      </c>
      <c r="B33">
        <v>31</v>
      </c>
      <c r="C33" t="s">
        <v>3786</v>
      </c>
      <c r="D33">
        <v>7</v>
      </c>
      <c r="E33" t="s">
        <v>14</v>
      </c>
      <c r="F33" t="s">
        <v>24</v>
      </c>
    </row>
    <row r="34" spans="1:6" x14ac:dyDescent="0.35">
      <c r="A34">
        <v>32</v>
      </c>
      <c r="B34">
        <v>32</v>
      </c>
      <c r="C34" t="s">
        <v>3786</v>
      </c>
      <c r="D34">
        <v>7</v>
      </c>
      <c r="E34" t="s">
        <v>14</v>
      </c>
      <c r="F34" t="s">
        <v>24</v>
      </c>
    </row>
    <row r="35" spans="1:6" x14ac:dyDescent="0.35">
      <c r="A35">
        <v>33</v>
      </c>
      <c r="B35">
        <v>33</v>
      </c>
      <c r="C35" t="s">
        <v>3786</v>
      </c>
      <c r="D35">
        <v>4</v>
      </c>
      <c r="E35" t="s">
        <v>14</v>
      </c>
      <c r="F35" t="s">
        <v>24</v>
      </c>
    </row>
    <row r="36" spans="1:6" x14ac:dyDescent="0.35">
      <c r="A36">
        <v>34</v>
      </c>
      <c r="B36">
        <v>34</v>
      </c>
      <c r="C36" t="s">
        <v>3786</v>
      </c>
      <c r="D36">
        <v>19</v>
      </c>
      <c r="E36" t="s">
        <v>14</v>
      </c>
      <c r="F36" t="s">
        <v>24</v>
      </c>
    </row>
    <row r="37" spans="1:6" x14ac:dyDescent="0.35">
      <c r="A37">
        <v>35</v>
      </c>
      <c r="B37">
        <v>35</v>
      </c>
      <c r="C37" t="s">
        <v>3786</v>
      </c>
      <c r="D37">
        <v>5</v>
      </c>
      <c r="E37" t="s">
        <v>14</v>
      </c>
      <c r="F37" t="s">
        <v>49</v>
      </c>
    </row>
    <row r="38" spans="1:6" x14ac:dyDescent="0.35">
      <c r="A38">
        <v>36</v>
      </c>
      <c r="B38">
        <v>36</v>
      </c>
      <c r="C38" t="s">
        <v>3786</v>
      </c>
      <c r="D38">
        <v>2</v>
      </c>
      <c r="E38" t="s">
        <v>14</v>
      </c>
      <c r="F38" t="s">
        <v>49</v>
      </c>
    </row>
    <row r="39" spans="1:6" x14ac:dyDescent="0.35">
      <c r="A39">
        <v>37</v>
      </c>
      <c r="B39">
        <v>37</v>
      </c>
      <c r="C39" t="s">
        <v>3786</v>
      </c>
      <c r="D39">
        <v>2</v>
      </c>
      <c r="E39" t="s">
        <v>14</v>
      </c>
      <c r="F39" t="s">
        <v>49</v>
      </c>
    </row>
    <row r="40" spans="1:6" x14ac:dyDescent="0.35">
      <c r="A40">
        <v>38</v>
      </c>
      <c r="B40">
        <v>38</v>
      </c>
      <c r="C40" t="s">
        <v>3786</v>
      </c>
      <c r="D40">
        <v>5</v>
      </c>
      <c r="E40" t="s">
        <v>14</v>
      </c>
      <c r="F40" t="s">
        <v>49</v>
      </c>
    </row>
    <row r="41" spans="1:6" x14ac:dyDescent="0.35">
      <c r="A41">
        <v>39</v>
      </c>
      <c r="B41">
        <v>39</v>
      </c>
      <c r="C41" t="s">
        <v>3786</v>
      </c>
      <c r="D41">
        <v>2</v>
      </c>
      <c r="E41" t="s">
        <v>14</v>
      </c>
      <c r="F41" t="s">
        <v>49</v>
      </c>
    </row>
    <row r="42" spans="1:6" x14ac:dyDescent="0.35">
      <c r="A42">
        <v>40</v>
      </c>
      <c r="B42">
        <v>40</v>
      </c>
      <c r="C42" t="s">
        <v>3786</v>
      </c>
      <c r="D42">
        <v>9</v>
      </c>
      <c r="E42" t="s">
        <v>14</v>
      </c>
      <c r="F42" t="s">
        <v>49</v>
      </c>
    </row>
    <row r="43" spans="1:6" x14ac:dyDescent="0.35">
      <c r="A43">
        <v>41</v>
      </c>
      <c r="B43">
        <v>41</v>
      </c>
      <c r="C43" t="s">
        <v>3786</v>
      </c>
      <c r="D43">
        <v>8</v>
      </c>
      <c r="E43" t="s">
        <v>14</v>
      </c>
      <c r="F43" t="s">
        <v>314</v>
      </c>
    </row>
    <row r="44" spans="1:6" x14ac:dyDescent="0.35">
      <c r="A44">
        <v>42</v>
      </c>
      <c r="B44">
        <v>42</v>
      </c>
      <c r="C44" t="s">
        <v>3786</v>
      </c>
      <c r="D44">
        <v>4</v>
      </c>
      <c r="E44" t="s">
        <v>14</v>
      </c>
      <c r="F44" t="s">
        <v>314</v>
      </c>
    </row>
    <row r="45" spans="1:6" x14ac:dyDescent="0.35">
      <c r="A45">
        <v>43</v>
      </c>
      <c r="B45">
        <v>43</v>
      </c>
      <c r="C45" t="s">
        <v>3786</v>
      </c>
      <c r="D45">
        <v>4</v>
      </c>
      <c r="E45" t="s">
        <v>14</v>
      </c>
      <c r="F45" t="s">
        <v>314</v>
      </c>
    </row>
    <row r="46" spans="1:6" x14ac:dyDescent="0.35">
      <c r="A46">
        <v>44</v>
      </c>
      <c r="B46">
        <v>44</v>
      </c>
      <c r="C46" t="s">
        <v>3786</v>
      </c>
      <c r="D46">
        <v>1</v>
      </c>
      <c r="E46" t="s">
        <v>14</v>
      </c>
      <c r="F46" t="s">
        <v>314</v>
      </c>
    </row>
    <row r="47" spans="1:6" x14ac:dyDescent="0.35">
      <c r="A47">
        <v>45</v>
      </c>
      <c r="B47">
        <v>45</v>
      </c>
      <c r="C47" t="s">
        <v>3786</v>
      </c>
      <c r="D47">
        <v>5</v>
      </c>
      <c r="E47" t="s">
        <v>14</v>
      </c>
      <c r="F47" t="s">
        <v>314</v>
      </c>
    </row>
    <row r="48" spans="1:6" x14ac:dyDescent="0.35">
      <c r="A48">
        <v>46</v>
      </c>
      <c r="B48">
        <v>46</v>
      </c>
      <c r="C48" t="s">
        <v>3786</v>
      </c>
      <c r="D48">
        <v>3</v>
      </c>
      <c r="E48" t="s">
        <v>14</v>
      </c>
      <c r="F48" t="s">
        <v>179</v>
      </c>
    </row>
    <row r="49" spans="1:6" x14ac:dyDescent="0.35">
      <c r="A49">
        <v>47</v>
      </c>
      <c r="B49">
        <v>47</v>
      </c>
      <c r="C49" t="s">
        <v>3786</v>
      </c>
      <c r="D49">
        <v>1</v>
      </c>
      <c r="E49" t="s">
        <v>14</v>
      </c>
      <c r="F49" t="s">
        <v>179</v>
      </c>
    </row>
    <row r="50" spans="1:6" x14ac:dyDescent="0.35">
      <c r="A50">
        <v>48</v>
      </c>
      <c r="B50">
        <v>48</v>
      </c>
      <c r="C50" t="s">
        <v>3786</v>
      </c>
      <c r="D50">
        <v>3</v>
      </c>
      <c r="E50" t="s">
        <v>14</v>
      </c>
      <c r="F50" t="s">
        <v>19</v>
      </c>
    </row>
    <row r="51" spans="1:6" x14ac:dyDescent="0.35">
      <c r="A51">
        <v>49</v>
      </c>
      <c r="B51">
        <v>49</v>
      </c>
      <c r="C51" t="s">
        <v>3786</v>
      </c>
      <c r="D51">
        <v>12</v>
      </c>
      <c r="E51" t="s">
        <v>14</v>
      </c>
      <c r="F51" t="s">
        <v>19</v>
      </c>
    </row>
    <row r="52" spans="1:6" x14ac:dyDescent="0.35">
      <c r="A52">
        <v>50</v>
      </c>
      <c r="B52">
        <v>50</v>
      </c>
      <c r="C52" t="s">
        <v>3786</v>
      </c>
      <c r="D52">
        <v>1</v>
      </c>
      <c r="E52" t="s">
        <v>14</v>
      </c>
      <c r="F52" t="s">
        <v>19</v>
      </c>
    </row>
    <row r="53" spans="1:6" x14ac:dyDescent="0.35">
      <c r="A53">
        <v>51</v>
      </c>
      <c r="B53">
        <v>51</v>
      </c>
      <c r="C53" t="s">
        <v>3786</v>
      </c>
      <c r="D53">
        <v>1</v>
      </c>
      <c r="E53" t="s">
        <v>14</v>
      </c>
      <c r="F53" t="s">
        <v>19</v>
      </c>
    </row>
    <row r="54" spans="1:6" x14ac:dyDescent="0.35">
      <c r="A54">
        <v>52</v>
      </c>
      <c r="B54">
        <v>52</v>
      </c>
      <c r="C54" t="s">
        <v>3786</v>
      </c>
      <c r="D54">
        <v>2</v>
      </c>
      <c r="E54" t="s">
        <v>14</v>
      </c>
      <c r="F54" t="s">
        <v>341</v>
      </c>
    </row>
    <row r="55" spans="1:6" x14ac:dyDescent="0.35">
      <c r="A55">
        <v>53</v>
      </c>
      <c r="B55">
        <v>53</v>
      </c>
      <c r="C55" t="s">
        <v>3786</v>
      </c>
      <c r="D55">
        <v>1</v>
      </c>
      <c r="E55" t="s">
        <v>14</v>
      </c>
      <c r="F55" t="s">
        <v>341</v>
      </c>
    </row>
    <row r="56" spans="1:6" x14ac:dyDescent="0.35">
      <c r="A56">
        <v>54</v>
      </c>
      <c r="B56">
        <v>54</v>
      </c>
      <c r="C56" t="s">
        <v>3786</v>
      </c>
      <c r="D56">
        <v>4</v>
      </c>
      <c r="E56" t="s">
        <v>14</v>
      </c>
      <c r="F56" t="s">
        <v>193</v>
      </c>
    </row>
    <row r="57" spans="1:6" x14ac:dyDescent="0.35">
      <c r="A57">
        <v>55</v>
      </c>
      <c r="B57">
        <v>55</v>
      </c>
      <c r="C57" t="s">
        <v>3786</v>
      </c>
      <c r="D57">
        <v>16</v>
      </c>
      <c r="E57" t="s">
        <v>14</v>
      </c>
      <c r="F57" t="s">
        <v>3344</v>
      </c>
    </row>
    <row r="58" spans="1:6" x14ac:dyDescent="0.35">
      <c r="A58">
        <v>56</v>
      </c>
      <c r="B58">
        <v>56</v>
      </c>
      <c r="C58" t="s">
        <v>3786</v>
      </c>
      <c r="D58">
        <v>17</v>
      </c>
      <c r="E58" t="s">
        <v>14</v>
      </c>
      <c r="F58" t="s">
        <v>3344</v>
      </c>
    </row>
    <row r="59" spans="1:6" x14ac:dyDescent="0.35">
      <c r="A59">
        <v>57</v>
      </c>
      <c r="B59">
        <v>57</v>
      </c>
      <c r="C59" t="s">
        <v>3786</v>
      </c>
      <c r="D59">
        <v>18</v>
      </c>
      <c r="E59" t="s">
        <v>14</v>
      </c>
      <c r="F59" t="s">
        <v>3344</v>
      </c>
    </row>
    <row r="60" spans="1:6" x14ac:dyDescent="0.35">
      <c r="A60">
        <v>58</v>
      </c>
      <c r="B60">
        <v>58</v>
      </c>
      <c r="C60" t="s">
        <v>3786</v>
      </c>
      <c r="D60">
        <v>25</v>
      </c>
      <c r="E60" t="s">
        <v>14</v>
      </c>
      <c r="F60" t="s">
        <v>3344</v>
      </c>
    </row>
    <row r="61" spans="1:6" x14ac:dyDescent="0.35">
      <c r="A61">
        <v>59</v>
      </c>
      <c r="B61">
        <v>59</v>
      </c>
      <c r="C61" t="s">
        <v>3786</v>
      </c>
      <c r="D61">
        <v>3</v>
      </c>
      <c r="E61" t="s">
        <v>14</v>
      </c>
      <c r="F61" t="s">
        <v>446</v>
      </c>
    </row>
    <row r="62" spans="1:6" x14ac:dyDescent="0.35">
      <c r="A62">
        <v>60</v>
      </c>
      <c r="B62">
        <v>60</v>
      </c>
      <c r="C62" t="s">
        <v>3786</v>
      </c>
      <c r="D62">
        <v>3</v>
      </c>
      <c r="E62" t="s">
        <v>14</v>
      </c>
      <c r="F62" t="s">
        <v>177</v>
      </c>
    </row>
    <row r="63" spans="1:6" x14ac:dyDescent="0.35">
      <c r="A63">
        <v>61</v>
      </c>
      <c r="B63">
        <v>61</v>
      </c>
      <c r="C63" t="s">
        <v>3786</v>
      </c>
      <c r="D63">
        <v>2</v>
      </c>
      <c r="E63" t="s">
        <v>14</v>
      </c>
      <c r="F63" t="s">
        <v>317</v>
      </c>
    </row>
    <row r="64" spans="1:6" x14ac:dyDescent="0.35">
      <c r="A64">
        <v>62</v>
      </c>
      <c r="B64">
        <v>62</v>
      </c>
      <c r="C64" t="s">
        <v>3786</v>
      </c>
      <c r="D64">
        <v>3</v>
      </c>
      <c r="E64" t="s">
        <v>14</v>
      </c>
      <c r="F64" t="s">
        <v>168</v>
      </c>
    </row>
    <row r="65" spans="1:6" x14ac:dyDescent="0.35">
      <c r="A65">
        <v>63</v>
      </c>
      <c r="B65">
        <v>63</v>
      </c>
      <c r="C65" t="s">
        <v>3786</v>
      </c>
      <c r="D65">
        <v>7</v>
      </c>
      <c r="E65" t="s">
        <v>14</v>
      </c>
      <c r="F65" t="s">
        <v>168</v>
      </c>
    </row>
    <row r="66" spans="1:6" x14ac:dyDescent="0.35">
      <c r="A66">
        <v>64</v>
      </c>
      <c r="B66">
        <v>64</v>
      </c>
      <c r="C66" t="s">
        <v>3786</v>
      </c>
      <c r="D66">
        <v>18</v>
      </c>
      <c r="E66" t="s">
        <v>14</v>
      </c>
      <c r="F66" t="s">
        <v>402</v>
      </c>
    </row>
    <row r="67" spans="1:6" x14ac:dyDescent="0.35">
      <c r="A67">
        <v>65</v>
      </c>
      <c r="B67">
        <v>65</v>
      </c>
      <c r="C67" t="s">
        <v>3786</v>
      </c>
      <c r="D67">
        <v>2</v>
      </c>
      <c r="E67" t="s">
        <v>14</v>
      </c>
      <c r="F67" t="s">
        <v>342</v>
      </c>
    </row>
    <row r="68" spans="1:6" x14ac:dyDescent="0.35">
      <c r="A68">
        <v>66</v>
      </c>
      <c r="B68">
        <v>66</v>
      </c>
      <c r="C68" t="s">
        <v>3786</v>
      </c>
      <c r="D68">
        <v>2</v>
      </c>
      <c r="E68" t="s">
        <v>14</v>
      </c>
      <c r="F68" t="s">
        <v>342</v>
      </c>
    </row>
    <row r="69" spans="1:6" x14ac:dyDescent="0.35">
      <c r="A69">
        <v>67</v>
      </c>
      <c r="B69">
        <v>67</v>
      </c>
      <c r="C69" t="s">
        <v>3786</v>
      </c>
      <c r="D69">
        <v>305</v>
      </c>
      <c r="E69" t="s">
        <v>14</v>
      </c>
      <c r="F69" t="s">
        <v>496</v>
      </c>
    </row>
    <row r="70" spans="1:6" x14ac:dyDescent="0.35">
      <c r="A70">
        <v>68</v>
      </c>
      <c r="B70">
        <v>68</v>
      </c>
      <c r="C70" t="s">
        <v>3786</v>
      </c>
      <c r="D70">
        <v>31</v>
      </c>
      <c r="E70" t="s">
        <v>14</v>
      </c>
      <c r="F70" t="s">
        <v>496</v>
      </c>
    </row>
    <row r="71" spans="1:6" x14ac:dyDescent="0.35">
      <c r="A71">
        <v>69</v>
      </c>
      <c r="B71">
        <v>69</v>
      </c>
      <c r="C71" t="s">
        <v>3786</v>
      </c>
      <c r="D71">
        <v>50</v>
      </c>
      <c r="E71" t="s">
        <v>14</v>
      </c>
      <c r="F71" t="s">
        <v>496</v>
      </c>
    </row>
    <row r="72" spans="1:6" x14ac:dyDescent="0.35">
      <c r="A72">
        <v>70</v>
      </c>
      <c r="B72">
        <v>70</v>
      </c>
      <c r="C72" t="s">
        <v>3786</v>
      </c>
      <c r="D72">
        <v>122</v>
      </c>
      <c r="E72" t="s">
        <v>14</v>
      </c>
      <c r="F72" t="s">
        <v>496</v>
      </c>
    </row>
    <row r="73" spans="1:6" x14ac:dyDescent="0.35">
      <c r="A73">
        <v>71</v>
      </c>
      <c r="B73">
        <v>71</v>
      </c>
      <c r="C73" t="s">
        <v>3786</v>
      </c>
      <c r="D73">
        <v>24</v>
      </c>
      <c r="E73" t="s">
        <v>14</v>
      </c>
      <c r="F73" t="s">
        <v>496</v>
      </c>
    </row>
    <row r="74" spans="1:6" x14ac:dyDescent="0.35">
      <c r="A74">
        <v>72</v>
      </c>
      <c r="B74">
        <v>72</v>
      </c>
      <c r="C74" t="s">
        <v>3786</v>
      </c>
      <c r="D74">
        <v>4</v>
      </c>
      <c r="E74" t="s">
        <v>14</v>
      </c>
      <c r="F74" t="s">
        <v>496</v>
      </c>
    </row>
    <row r="75" spans="1:6" x14ac:dyDescent="0.35">
      <c r="A75">
        <v>73</v>
      </c>
      <c r="B75">
        <v>73</v>
      </c>
      <c r="C75" t="s">
        <v>3786</v>
      </c>
      <c r="D75">
        <v>28</v>
      </c>
      <c r="E75" t="s">
        <v>14</v>
      </c>
      <c r="F75" t="s">
        <v>496</v>
      </c>
    </row>
    <row r="76" spans="1:6" x14ac:dyDescent="0.35">
      <c r="A76">
        <v>74</v>
      </c>
      <c r="B76">
        <v>74</v>
      </c>
      <c r="C76" t="s">
        <v>3786</v>
      </c>
      <c r="D76">
        <v>4</v>
      </c>
      <c r="E76" t="s">
        <v>14</v>
      </c>
      <c r="F76" t="s">
        <v>15</v>
      </c>
    </row>
    <row r="77" spans="1:6" x14ac:dyDescent="0.35">
      <c r="A77">
        <v>75</v>
      </c>
      <c r="B77">
        <v>75</v>
      </c>
      <c r="C77" t="s">
        <v>3786</v>
      </c>
      <c r="D77">
        <v>2</v>
      </c>
      <c r="E77" t="s">
        <v>14</v>
      </c>
      <c r="F77" t="s">
        <v>15</v>
      </c>
    </row>
    <row r="78" spans="1:6" x14ac:dyDescent="0.35">
      <c r="A78">
        <v>76</v>
      </c>
      <c r="B78">
        <v>76</v>
      </c>
      <c r="C78" t="s">
        <v>3786</v>
      </c>
      <c r="D78">
        <v>2</v>
      </c>
      <c r="E78" t="s">
        <v>14</v>
      </c>
      <c r="F78" t="s">
        <v>15</v>
      </c>
    </row>
    <row r="79" spans="1:6" x14ac:dyDescent="0.35">
      <c r="A79">
        <v>77</v>
      </c>
      <c r="B79">
        <v>77</v>
      </c>
      <c r="C79" t="s">
        <v>3786</v>
      </c>
      <c r="D79">
        <v>4</v>
      </c>
      <c r="E79" t="s">
        <v>14</v>
      </c>
      <c r="F79" t="s">
        <v>15</v>
      </c>
    </row>
    <row r="80" spans="1:6" x14ac:dyDescent="0.35">
      <c r="A80">
        <v>78</v>
      </c>
      <c r="B80">
        <v>78</v>
      </c>
      <c r="C80" t="s">
        <v>3786</v>
      </c>
      <c r="D80">
        <v>1</v>
      </c>
      <c r="E80" t="s">
        <v>14</v>
      </c>
      <c r="F80" t="s">
        <v>406</v>
      </c>
    </row>
    <row r="81" spans="1:6" x14ac:dyDescent="0.35">
      <c r="A81">
        <v>79</v>
      </c>
      <c r="B81">
        <v>79</v>
      </c>
      <c r="C81" t="s">
        <v>3786</v>
      </c>
      <c r="D81">
        <v>2</v>
      </c>
      <c r="E81" t="s">
        <v>14</v>
      </c>
      <c r="F81" t="s">
        <v>406</v>
      </c>
    </row>
    <row r="82" spans="1:6" x14ac:dyDescent="0.35">
      <c r="A82">
        <v>80</v>
      </c>
      <c r="B82">
        <v>80</v>
      </c>
      <c r="C82" t="s">
        <v>3786</v>
      </c>
      <c r="D82">
        <v>6</v>
      </c>
      <c r="E82" t="s">
        <v>14</v>
      </c>
      <c r="F82" t="s">
        <v>140</v>
      </c>
    </row>
    <row r="83" spans="1:6" x14ac:dyDescent="0.35">
      <c r="A83">
        <v>81</v>
      </c>
      <c r="B83">
        <v>81</v>
      </c>
      <c r="C83" t="s">
        <v>3786</v>
      </c>
      <c r="D83">
        <v>3</v>
      </c>
      <c r="E83" t="s">
        <v>14</v>
      </c>
      <c r="F83" t="s">
        <v>140</v>
      </c>
    </row>
    <row r="84" spans="1:6" x14ac:dyDescent="0.35">
      <c r="A84">
        <v>82</v>
      </c>
      <c r="B84">
        <v>82</v>
      </c>
      <c r="C84" t="s">
        <v>3786</v>
      </c>
      <c r="D84">
        <v>8</v>
      </c>
      <c r="E84" t="s">
        <v>14</v>
      </c>
      <c r="F84" t="s">
        <v>140</v>
      </c>
    </row>
    <row r="85" spans="1:6" x14ac:dyDescent="0.35">
      <c r="A85">
        <v>83</v>
      </c>
      <c r="B85">
        <v>83</v>
      </c>
      <c r="C85" t="s">
        <v>3786</v>
      </c>
      <c r="D85">
        <v>7</v>
      </c>
      <c r="E85" t="s">
        <v>14</v>
      </c>
      <c r="F85" t="s">
        <v>140</v>
      </c>
    </row>
    <row r="86" spans="1:6" x14ac:dyDescent="0.35">
      <c r="A86">
        <v>84</v>
      </c>
      <c r="B86">
        <v>84</v>
      </c>
      <c r="C86" t="s">
        <v>3786</v>
      </c>
      <c r="D86">
        <v>7</v>
      </c>
      <c r="E86" t="s">
        <v>14</v>
      </c>
      <c r="F86" t="s">
        <v>234</v>
      </c>
    </row>
    <row r="87" spans="1:6" x14ac:dyDescent="0.35">
      <c r="A87">
        <v>85</v>
      </c>
      <c r="B87">
        <v>85</v>
      </c>
      <c r="C87" t="s">
        <v>3786</v>
      </c>
      <c r="D87">
        <v>1</v>
      </c>
      <c r="E87" t="s">
        <v>14</v>
      </c>
      <c r="F87" t="s">
        <v>234</v>
      </c>
    </row>
    <row r="88" spans="1:6" x14ac:dyDescent="0.35">
      <c r="A88">
        <v>86</v>
      </c>
      <c r="B88">
        <v>86</v>
      </c>
      <c r="C88" t="s">
        <v>3786</v>
      </c>
      <c r="D88">
        <v>3</v>
      </c>
      <c r="E88" t="s">
        <v>14</v>
      </c>
      <c r="F88" t="s">
        <v>234</v>
      </c>
    </row>
    <row r="89" spans="1:6" x14ac:dyDescent="0.35">
      <c r="A89">
        <v>87</v>
      </c>
      <c r="B89">
        <v>87</v>
      </c>
      <c r="C89" t="s">
        <v>3786</v>
      </c>
      <c r="D89">
        <v>2</v>
      </c>
      <c r="E89" t="s">
        <v>14</v>
      </c>
      <c r="F89" t="s">
        <v>362</v>
      </c>
    </row>
    <row r="90" spans="1:6" x14ac:dyDescent="0.35">
      <c r="A90">
        <v>88</v>
      </c>
      <c r="B90">
        <v>88</v>
      </c>
      <c r="C90" t="s">
        <v>3786</v>
      </c>
      <c r="D90">
        <v>1</v>
      </c>
      <c r="E90" t="s">
        <v>14</v>
      </c>
      <c r="F90" t="s">
        <v>362</v>
      </c>
    </row>
    <row r="91" spans="1:6" x14ac:dyDescent="0.35">
      <c r="A91">
        <v>89</v>
      </c>
      <c r="B91">
        <v>89</v>
      </c>
      <c r="C91" t="s">
        <v>3786</v>
      </c>
      <c r="D91">
        <v>3</v>
      </c>
      <c r="E91" t="s">
        <v>14</v>
      </c>
      <c r="F91" t="s">
        <v>477</v>
      </c>
    </row>
    <row r="92" spans="1:6" x14ac:dyDescent="0.35">
      <c r="A92">
        <v>90</v>
      </c>
      <c r="B92">
        <v>90</v>
      </c>
      <c r="C92" t="s">
        <v>3786</v>
      </c>
      <c r="D92">
        <v>5</v>
      </c>
      <c r="E92" t="s">
        <v>14</v>
      </c>
      <c r="F92" t="s">
        <v>477</v>
      </c>
    </row>
    <row r="93" spans="1:6" x14ac:dyDescent="0.35">
      <c r="A93">
        <v>91</v>
      </c>
      <c r="B93">
        <v>91</v>
      </c>
      <c r="C93" t="s">
        <v>3786</v>
      </c>
      <c r="D93">
        <v>5</v>
      </c>
      <c r="E93" t="s">
        <v>14</v>
      </c>
      <c r="F93" t="s">
        <v>477</v>
      </c>
    </row>
  </sheetData>
  <autoFilter ref="A2:F32"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9"/>
  <sheetViews>
    <sheetView topLeftCell="A7" workbookViewId="0">
      <selection activeCell="T16" sqref="T16:U19"/>
    </sheetView>
  </sheetViews>
  <sheetFormatPr defaultColWidth="8.7265625" defaultRowHeight="14.5" x14ac:dyDescent="0.35"/>
  <cols>
    <col min="1" max="1" width="8.7265625" style="4"/>
    <col min="2" max="2" width="12.54296875" style="4" customWidth="1"/>
    <col min="3" max="11" width="8.7265625" style="4"/>
    <col min="12" max="12" width="14.54296875" style="4" customWidth="1"/>
    <col min="13" max="14" width="8.7265625" style="4"/>
    <col min="15" max="15" width="15.453125" style="4" customWidth="1"/>
    <col min="16" max="16" width="12.81640625" style="4" customWidth="1"/>
    <col min="17" max="17" width="19.54296875" style="4" customWidth="1"/>
    <col min="18" max="18" width="8.7265625" style="4"/>
    <col min="19" max="19" width="14.26953125" style="4" customWidth="1"/>
    <col min="20" max="20" width="8.7265625" style="4"/>
    <col min="21" max="21" width="18.81640625" style="4" customWidth="1"/>
    <col min="22" max="22" width="8.7265625" style="4"/>
    <col min="23" max="23" width="15.26953125" style="4" customWidth="1"/>
    <col min="24" max="16384" width="8.7265625" style="4"/>
  </cols>
  <sheetData>
    <row r="1" spans="1:23" ht="15" thickBot="1" x14ac:dyDescent="0.4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" thickTop="1" x14ac:dyDescent="0.35">
      <c r="A2" s="1">
        <v>74</v>
      </c>
      <c r="B2" s="1">
        <f>M14</f>
        <v>4</v>
      </c>
      <c r="C2" s="1" t="str">
        <f>E16</f>
        <v>WARSZAWSKI ZACHODNI</v>
      </c>
      <c r="D2" s="1"/>
      <c r="E2" s="1"/>
      <c r="F2" s="1"/>
      <c r="G2" s="112" t="s">
        <v>3787</v>
      </c>
      <c r="H2" s="113"/>
      <c r="I2" s="114"/>
      <c r="J2" s="115" t="s">
        <v>3788</v>
      </c>
      <c r="K2" s="116"/>
      <c r="L2" s="117"/>
      <c r="Q2" s="5"/>
      <c r="R2" s="5"/>
      <c r="S2" s="5"/>
      <c r="T2" s="5"/>
    </row>
    <row r="3" spans="1:23" x14ac:dyDescent="0.3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2" x14ac:dyDescent="0.35">
      <c r="A4" s="118" t="s">
        <v>3795</v>
      </c>
      <c r="B4" s="118"/>
      <c r="C4" s="118"/>
      <c r="D4" s="118"/>
      <c r="E4" s="118"/>
      <c r="F4" s="10" t="s">
        <v>3796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106" t="s">
        <v>3797</v>
      </c>
      <c r="O4" s="107"/>
      <c r="P4" s="14">
        <v>1</v>
      </c>
      <c r="Q4" s="88"/>
      <c r="R4" s="89"/>
      <c r="S4" s="89"/>
      <c r="T4" s="89"/>
      <c r="U4" s="89"/>
      <c r="V4" s="90"/>
    </row>
    <row r="5" spans="1:23" ht="42" x14ac:dyDescent="0.35">
      <c r="A5" s="118" t="s">
        <v>3798</v>
      </c>
      <c r="B5" s="118"/>
      <c r="C5" s="118"/>
      <c r="D5" s="118"/>
      <c r="E5" s="118"/>
      <c r="F5" s="10" t="s">
        <v>3799</v>
      </c>
      <c r="G5" s="11">
        <f>ROUND(J5/M14/60,2)</f>
        <v>0</v>
      </c>
      <c r="H5" s="12">
        <f>ROUND(K5/M14/60,0)</f>
        <v>0</v>
      </c>
      <c r="I5" s="13">
        <f>G4+H4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106"/>
      <c r="O5" s="107"/>
      <c r="P5" s="14">
        <v>2</v>
      </c>
      <c r="Q5" s="88"/>
      <c r="R5" s="89"/>
      <c r="S5" s="89"/>
      <c r="T5" s="89"/>
      <c r="U5" s="89"/>
      <c r="V5" s="90"/>
    </row>
    <row r="6" spans="1:23" ht="64" x14ac:dyDescent="0.35">
      <c r="A6" s="108" t="s">
        <v>3800</v>
      </c>
      <c r="B6" s="108"/>
      <c r="C6" s="108"/>
      <c r="D6" s="108"/>
      <c r="E6" s="108"/>
      <c r="F6" s="3" t="s">
        <v>3801</v>
      </c>
      <c r="G6" s="15"/>
      <c r="H6" s="12">
        <f t="shared" ref="H6:H10" si="0">G6*0.23</f>
        <v>0</v>
      </c>
      <c r="I6" s="31">
        <f>ROUND(G6+H6,2)</f>
        <v>0</v>
      </c>
      <c r="J6" s="109" t="s">
        <v>3802</v>
      </c>
      <c r="K6" s="110"/>
      <c r="L6" s="111"/>
      <c r="P6" s="9" t="s">
        <v>3793</v>
      </c>
      <c r="Q6" s="1" t="s">
        <v>3794</v>
      </c>
      <c r="S6" s="5"/>
      <c r="T6" s="5"/>
    </row>
    <row r="7" spans="1:23" ht="64" x14ac:dyDescent="0.35">
      <c r="A7" s="108" t="s">
        <v>3803</v>
      </c>
      <c r="B7" s="108"/>
      <c r="C7" s="108"/>
      <c r="D7" s="108"/>
      <c r="E7" s="108"/>
      <c r="F7" s="3" t="s">
        <v>3804</v>
      </c>
      <c r="G7" s="15"/>
      <c r="H7" s="12">
        <f t="shared" si="0"/>
        <v>0</v>
      </c>
      <c r="I7" s="31">
        <f>ROUND(G6+H6,2)</f>
        <v>0</v>
      </c>
      <c r="J7" s="109" t="s">
        <v>3802</v>
      </c>
      <c r="K7" s="110"/>
      <c r="L7" s="111"/>
      <c r="P7" s="9"/>
      <c r="Q7" s="1"/>
      <c r="S7" s="5"/>
      <c r="T7" s="5"/>
    </row>
    <row r="8" spans="1:23" ht="53.5" x14ac:dyDescent="0.35">
      <c r="A8" s="108" t="s">
        <v>3805</v>
      </c>
      <c r="B8" s="108"/>
      <c r="C8" s="108"/>
      <c r="D8" s="108"/>
      <c r="E8" s="108"/>
      <c r="F8" s="3" t="s">
        <v>3806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106" t="s">
        <v>3807</v>
      </c>
      <c r="O8" s="107"/>
      <c r="P8" s="14">
        <v>1</v>
      </c>
      <c r="Q8" s="88"/>
      <c r="R8" s="89"/>
      <c r="S8" s="89"/>
      <c r="T8" s="89"/>
      <c r="U8" s="89"/>
      <c r="V8" s="90"/>
    </row>
    <row r="9" spans="1:23" ht="43" x14ac:dyDescent="0.35">
      <c r="A9" s="91" t="s">
        <v>3808</v>
      </c>
      <c r="B9" s="91"/>
      <c r="C9" s="91"/>
      <c r="D9" s="91"/>
      <c r="E9" s="91"/>
      <c r="F9" s="3" t="s">
        <v>3809</v>
      </c>
      <c r="G9" s="15"/>
      <c r="H9" s="12">
        <f t="shared" si="0"/>
        <v>0</v>
      </c>
      <c r="I9" s="31">
        <f>ROUND(G9+H9,2)</f>
        <v>0</v>
      </c>
      <c r="J9" s="92" t="s">
        <v>3802</v>
      </c>
      <c r="K9" s="93"/>
      <c r="L9" s="94"/>
      <c r="M9" s="1"/>
      <c r="N9" s="16"/>
      <c r="W9" s="17"/>
    </row>
    <row r="10" spans="1:23" ht="54" thickBot="1" x14ac:dyDescent="0.4">
      <c r="A10" s="91" t="s">
        <v>3810</v>
      </c>
      <c r="B10" s="91"/>
      <c r="C10" s="91"/>
      <c r="D10" s="91"/>
      <c r="E10" s="91"/>
      <c r="F10" s="3" t="s">
        <v>3811</v>
      </c>
      <c r="G10" s="18"/>
      <c r="H10" s="19">
        <f t="shared" si="0"/>
        <v>0</v>
      </c>
      <c r="I10" s="31">
        <f>ROUND(G10+H10,2)</f>
        <v>0</v>
      </c>
      <c r="J10" s="95" t="s">
        <v>3802</v>
      </c>
      <c r="K10" s="96"/>
      <c r="L10" s="97"/>
      <c r="M10" s="1"/>
      <c r="N10" s="1"/>
    </row>
    <row r="11" spans="1:23" ht="15" thickTop="1" x14ac:dyDescent="0.35">
      <c r="A11" s="20"/>
      <c r="B11" s="20"/>
      <c r="C11" s="20"/>
      <c r="D11" s="20"/>
      <c r="H11" s="20"/>
      <c r="I11" s="98"/>
      <c r="J11" s="99"/>
      <c r="K11" s="99"/>
      <c r="L11" s="100"/>
      <c r="M11" s="33" t="s">
        <v>3812</v>
      </c>
      <c r="N11" s="34"/>
      <c r="O11" s="1"/>
      <c r="P11" s="1"/>
      <c r="Q11" s="1"/>
      <c r="R11" s="1"/>
      <c r="S11" s="1"/>
      <c r="T11" s="1"/>
      <c r="U11" s="1"/>
      <c r="V11" s="21"/>
    </row>
    <row r="12" spans="1:23" ht="15" thickBot="1" x14ac:dyDescent="0.4">
      <c r="A12" s="20"/>
      <c r="B12" s="20"/>
      <c r="C12" s="20"/>
      <c r="D12" s="20"/>
      <c r="H12" s="22" t="s">
        <v>3813</v>
      </c>
      <c r="I12" s="101"/>
      <c r="J12" s="102"/>
      <c r="K12" s="102"/>
      <c r="L12" s="103"/>
      <c r="M12" s="104" t="s">
        <v>3814</v>
      </c>
      <c r="N12" s="105"/>
      <c r="O12" s="105"/>
      <c r="P12" s="105"/>
      <c r="Q12" s="105"/>
      <c r="R12" s="105"/>
      <c r="S12" s="105"/>
      <c r="T12" s="105"/>
      <c r="U12" s="105"/>
      <c r="V12" s="105"/>
    </row>
    <row r="13" spans="1:23" ht="15" thickTop="1" x14ac:dyDescent="0.35"/>
    <row r="14" spans="1:23" ht="34.5" customHeight="1" x14ac:dyDescent="0.3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4</v>
      </c>
      <c r="N14" s="25">
        <f>SUM(N16:N400)</f>
        <v>4</v>
      </c>
      <c r="P14" s="86" t="s">
        <v>3815</v>
      </c>
      <c r="Q14" s="87"/>
      <c r="R14" s="87"/>
      <c r="S14" s="87"/>
      <c r="T14" s="86" t="s">
        <v>3816</v>
      </c>
      <c r="U14" s="87"/>
      <c r="V14" s="87"/>
      <c r="W14" s="87"/>
    </row>
    <row r="15" spans="1:23" ht="73.5" x14ac:dyDescent="0.35">
      <c r="A15" s="35" t="s">
        <v>1</v>
      </c>
      <c r="B15" s="35" t="s">
        <v>2</v>
      </c>
      <c r="C15" s="36" t="s">
        <v>3</v>
      </c>
      <c r="D15" s="37" t="s">
        <v>4</v>
      </c>
      <c r="E15" s="37" t="s">
        <v>5</v>
      </c>
      <c r="F15" s="37" t="s">
        <v>6</v>
      </c>
      <c r="G15" s="37" t="s">
        <v>7</v>
      </c>
      <c r="H15" s="37" t="s">
        <v>8</v>
      </c>
      <c r="I15" s="37" t="s">
        <v>9</v>
      </c>
      <c r="J15" s="37" t="s">
        <v>10</v>
      </c>
      <c r="K15" s="37" t="s">
        <v>11</v>
      </c>
      <c r="L15" s="37" t="s">
        <v>12</v>
      </c>
      <c r="M15" s="37" t="s">
        <v>13</v>
      </c>
      <c r="N15" s="37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35">
      <c r="A16" s="38">
        <v>3682557</v>
      </c>
      <c r="B16" s="38" t="s">
        <v>92</v>
      </c>
      <c r="C16" s="39" t="s">
        <v>93</v>
      </c>
      <c r="D16" s="40" t="s">
        <v>14</v>
      </c>
      <c r="E16" s="40" t="s">
        <v>15</v>
      </c>
      <c r="F16" s="40" t="s">
        <v>94</v>
      </c>
      <c r="G16" s="40" t="s">
        <v>95</v>
      </c>
      <c r="H16" s="40" t="s">
        <v>96</v>
      </c>
      <c r="I16" s="40" t="s">
        <v>97</v>
      </c>
      <c r="J16" s="40" t="s">
        <v>98</v>
      </c>
      <c r="K16" s="40">
        <v>6</v>
      </c>
      <c r="L16" s="40">
        <v>626471</v>
      </c>
      <c r="M16" s="40">
        <v>499645</v>
      </c>
      <c r="N16" s="40">
        <v>1</v>
      </c>
      <c r="O16" s="42"/>
      <c r="P16" s="42"/>
      <c r="Q16" s="42"/>
      <c r="R16" s="17">
        <f>ROUND(Q16*0.23,2)</f>
        <v>0</v>
      </c>
      <c r="S16" s="27">
        <f>ROUND(Q16,2)+R16</f>
        <v>0</v>
      </c>
      <c r="T16" s="42"/>
      <c r="U16" s="42"/>
      <c r="V16" s="17">
        <f>ROUND(U16*0.23,2)</f>
        <v>0</v>
      </c>
      <c r="W16" s="27">
        <f>ROUND(U16,2)+V16</f>
        <v>0</v>
      </c>
    </row>
    <row r="17" spans="1:23" x14ac:dyDescent="0.35">
      <c r="A17" s="38">
        <v>3682592</v>
      </c>
      <c r="B17" s="38" t="s">
        <v>99</v>
      </c>
      <c r="C17" s="39" t="s">
        <v>100</v>
      </c>
      <c r="D17" s="40" t="s">
        <v>14</v>
      </c>
      <c r="E17" s="40" t="s">
        <v>15</v>
      </c>
      <c r="F17" s="40" t="s">
        <v>94</v>
      </c>
      <c r="G17" s="40" t="s">
        <v>95</v>
      </c>
      <c r="H17" s="40" t="s">
        <v>96</v>
      </c>
      <c r="I17" s="40" t="s">
        <v>101</v>
      </c>
      <c r="J17" s="40" t="s">
        <v>102</v>
      </c>
      <c r="K17" s="40">
        <v>65</v>
      </c>
      <c r="L17" s="40">
        <v>626021</v>
      </c>
      <c r="M17" s="40">
        <v>498906</v>
      </c>
      <c r="N17" s="40">
        <v>1</v>
      </c>
      <c r="O17" s="42"/>
      <c r="P17" s="42"/>
      <c r="Q17" s="42"/>
      <c r="R17" s="17">
        <f t="shared" ref="R17:R19" si="1">ROUND(Q17*0.23,2)</f>
        <v>0</v>
      </c>
      <c r="S17" s="27">
        <f t="shared" ref="S17:S19" si="2">ROUND(Q17,2)+R17</f>
        <v>0</v>
      </c>
      <c r="T17" s="42"/>
      <c r="U17" s="42"/>
      <c r="V17" s="17">
        <f t="shared" ref="V17:V19" si="3">ROUND(U17*0.23,2)</f>
        <v>0</v>
      </c>
      <c r="W17" s="27">
        <f t="shared" ref="W17:W19" si="4">ROUND(U17,2)+V17</f>
        <v>0</v>
      </c>
    </row>
    <row r="18" spans="1:23" x14ac:dyDescent="0.35">
      <c r="A18" s="38">
        <v>8022245</v>
      </c>
      <c r="B18" s="38" t="s">
        <v>103</v>
      </c>
      <c r="C18" s="39" t="s">
        <v>104</v>
      </c>
      <c r="D18" s="40" t="s">
        <v>14</v>
      </c>
      <c r="E18" s="40" t="s">
        <v>15</v>
      </c>
      <c r="F18" s="40" t="s">
        <v>94</v>
      </c>
      <c r="G18" s="40" t="s">
        <v>105</v>
      </c>
      <c r="H18" s="40" t="s">
        <v>106</v>
      </c>
      <c r="I18" s="40" t="s">
        <v>107</v>
      </c>
      <c r="J18" s="40" t="s">
        <v>108</v>
      </c>
      <c r="K18" s="40">
        <v>435</v>
      </c>
      <c r="L18" s="40">
        <v>624966</v>
      </c>
      <c r="M18" s="40">
        <v>501797</v>
      </c>
      <c r="N18" s="40">
        <v>1</v>
      </c>
      <c r="O18" s="42"/>
      <c r="P18" s="42"/>
      <c r="Q18" s="42"/>
      <c r="R18" s="17">
        <f t="shared" si="1"/>
        <v>0</v>
      </c>
      <c r="S18" s="27">
        <f t="shared" si="2"/>
        <v>0</v>
      </c>
      <c r="T18" s="42"/>
      <c r="U18" s="42"/>
      <c r="V18" s="17">
        <f t="shared" si="3"/>
        <v>0</v>
      </c>
      <c r="W18" s="27">
        <f t="shared" si="4"/>
        <v>0</v>
      </c>
    </row>
    <row r="19" spans="1:23" x14ac:dyDescent="0.35">
      <c r="A19" s="38">
        <v>3679004</v>
      </c>
      <c r="B19" s="38" t="s">
        <v>2697</v>
      </c>
      <c r="C19" s="39" t="s">
        <v>2698</v>
      </c>
      <c r="D19" s="40" t="s">
        <v>14</v>
      </c>
      <c r="E19" s="40" t="s">
        <v>15</v>
      </c>
      <c r="F19" s="40" t="s">
        <v>94</v>
      </c>
      <c r="G19" s="40" t="s">
        <v>2693</v>
      </c>
      <c r="H19" s="40" t="s">
        <v>94</v>
      </c>
      <c r="I19" s="40" t="s">
        <v>50</v>
      </c>
      <c r="J19" s="40" t="s">
        <v>51</v>
      </c>
      <c r="K19" s="41">
        <v>73</v>
      </c>
      <c r="L19" s="40">
        <v>629063</v>
      </c>
      <c r="M19" s="40">
        <v>498497</v>
      </c>
      <c r="N19" s="40">
        <v>1</v>
      </c>
      <c r="O19" s="42"/>
      <c r="P19" s="42"/>
      <c r="Q19" s="42"/>
      <c r="R19" s="17">
        <f t="shared" si="1"/>
        <v>0</v>
      </c>
      <c r="S19" s="27">
        <f t="shared" si="2"/>
        <v>0</v>
      </c>
      <c r="T19" s="42"/>
      <c r="U19" s="42"/>
      <c r="V19" s="17">
        <f t="shared" si="3"/>
        <v>0</v>
      </c>
      <c r="W19" s="27">
        <f t="shared" si="4"/>
        <v>0</v>
      </c>
    </row>
  </sheetData>
  <sheetProtection algorithmName="SHA-512" hashValue="gguWiCbtujdsmK/vU+Bpc+UYYRwMNlMYaj3NrBfAzmekOa59gI8WxiyoezUqfXMZ1VH5AuVAaItpmItNWBfjbg==" saltValue="jZMnnONpOOuBr7yTZ/vtfA==" spinCount="100000" sheet="1" objects="1" scenarios="1" formatCells="0" formatColumn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3"/>
  <sheetViews>
    <sheetView topLeftCell="A7" workbookViewId="0">
      <selection activeCell="T16" sqref="T16:U43"/>
    </sheetView>
  </sheetViews>
  <sheetFormatPr defaultColWidth="8.7265625" defaultRowHeight="14.5" x14ac:dyDescent="0.35"/>
  <cols>
    <col min="1" max="1" width="8.7265625" style="4"/>
    <col min="2" max="2" width="12.54296875" style="4" customWidth="1"/>
    <col min="3" max="11" width="8.7265625" style="4"/>
    <col min="12" max="12" width="14.54296875" style="4" customWidth="1"/>
    <col min="13" max="14" width="8.7265625" style="4"/>
    <col min="15" max="15" width="15.453125" style="4" customWidth="1"/>
    <col min="16" max="16" width="12.81640625" style="4" customWidth="1"/>
    <col min="17" max="17" width="19.54296875" style="4" customWidth="1"/>
    <col min="18" max="18" width="8.7265625" style="4"/>
    <col min="19" max="19" width="14.26953125" style="4" customWidth="1"/>
    <col min="20" max="20" width="8.7265625" style="4"/>
    <col min="21" max="21" width="18.81640625" style="4" customWidth="1"/>
    <col min="22" max="22" width="8.7265625" style="4"/>
    <col min="23" max="23" width="15.26953125" style="4" customWidth="1"/>
    <col min="24" max="16384" width="8.7265625" style="4"/>
  </cols>
  <sheetData>
    <row r="1" spans="1:23" ht="15" thickBot="1" x14ac:dyDescent="0.4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" thickTop="1" x14ac:dyDescent="0.35">
      <c r="A2" s="1">
        <v>73</v>
      </c>
      <c r="B2" s="1">
        <f>M14</f>
        <v>28</v>
      </c>
      <c r="C2" s="1" t="str">
        <f>E16</f>
        <v>WARSZAWA</v>
      </c>
      <c r="D2" s="1"/>
      <c r="E2" s="1"/>
      <c r="F2" s="1"/>
      <c r="G2" s="112" t="s">
        <v>3787</v>
      </c>
      <c r="H2" s="113"/>
      <c r="I2" s="114"/>
      <c r="J2" s="115" t="s">
        <v>3788</v>
      </c>
      <c r="K2" s="116"/>
      <c r="L2" s="117"/>
      <c r="Q2" s="5"/>
      <c r="R2" s="5"/>
      <c r="S2" s="5"/>
      <c r="T2" s="5"/>
    </row>
    <row r="3" spans="1:23" x14ac:dyDescent="0.3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2" x14ac:dyDescent="0.35">
      <c r="A4" s="118" t="s">
        <v>3795</v>
      </c>
      <c r="B4" s="118"/>
      <c r="C4" s="118"/>
      <c r="D4" s="118"/>
      <c r="E4" s="118"/>
      <c r="F4" s="10" t="s">
        <v>3796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106" t="s">
        <v>3797</v>
      </c>
      <c r="O4" s="107"/>
      <c r="P4" s="14">
        <v>1</v>
      </c>
      <c r="Q4" s="88"/>
      <c r="R4" s="89"/>
      <c r="S4" s="89"/>
      <c r="T4" s="89"/>
      <c r="U4" s="89"/>
      <c r="V4" s="90"/>
    </row>
    <row r="5" spans="1:23" ht="42" x14ac:dyDescent="0.35">
      <c r="A5" s="118" t="s">
        <v>3798</v>
      </c>
      <c r="B5" s="118"/>
      <c r="C5" s="118"/>
      <c r="D5" s="118"/>
      <c r="E5" s="118"/>
      <c r="F5" s="10" t="s">
        <v>3799</v>
      </c>
      <c r="G5" s="11">
        <f>ROUND(J5/M14/60,2)</f>
        <v>0</v>
      </c>
      <c r="H5" s="12">
        <f>ROUND(K5/M14/60,0)</f>
        <v>0</v>
      </c>
      <c r="I5" s="13">
        <f>G4+H4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106"/>
      <c r="O5" s="107"/>
      <c r="P5" s="14">
        <v>2</v>
      </c>
      <c r="Q5" s="88"/>
      <c r="R5" s="89"/>
      <c r="S5" s="89"/>
      <c r="T5" s="89"/>
      <c r="U5" s="89"/>
      <c r="V5" s="90"/>
    </row>
    <row r="6" spans="1:23" ht="64" x14ac:dyDescent="0.35">
      <c r="A6" s="108" t="s">
        <v>3800</v>
      </c>
      <c r="B6" s="108"/>
      <c r="C6" s="108"/>
      <c r="D6" s="108"/>
      <c r="E6" s="108"/>
      <c r="F6" s="3" t="s">
        <v>3801</v>
      </c>
      <c r="G6" s="15"/>
      <c r="H6" s="12">
        <f t="shared" ref="H6:H10" si="0">G6*0.23</f>
        <v>0</v>
      </c>
      <c r="I6" s="31">
        <f>ROUND(G6+H6,2)</f>
        <v>0</v>
      </c>
      <c r="J6" s="109" t="s">
        <v>3802</v>
      </c>
      <c r="K6" s="110"/>
      <c r="L6" s="111"/>
      <c r="P6" s="9" t="s">
        <v>3793</v>
      </c>
      <c r="Q6" s="1" t="s">
        <v>3794</v>
      </c>
      <c r="S6" s="5"/>
      <c r="T6" s="5"/>
    </row>
    <row r="7" spans="1:23" ht="64" x14ac:dyDescent="0.35">
      <c r="A7" s="108" t="s">
        <v>3803</v>
      </c>
      <c r="B7" s="108"/>
      <c r="C7" s="108"/>
      <c r="D7" s="108"/>
      <c r="E7" s="108"/>
      <c r="F7" s="3" t="s">
        <v>3804</v>
      </c>
      <c r="G7" s="15"/>
      <c r="H7" s="12">
        <f t="shared" si="0"/>
        <v>0</v>
      </c>
      <c r="I7" s="31">
        <f>ROUND(G6+H6,2)</f>
        <v>0</v>
      </c>
      <c r="J7" s="109" t="s">
        <v>3802</v>
      </c>
      <c r="K7" s="110"/>
      <c r="L7" s="111"/>
      <c r="P7" s="9"/>
      <c r="Q7" s="1"/>
      <c r="S7" s="5"/>
      <c r="T7" s="5"/>
    </row>
    <row r="8" spans="1:23" ht="53.5" x14ac:dyDescent="0.35">
      <c r="A8" s="108" t="s">
        <v>3805</v>
      </c>
      <c r="B8" s="108"/>
      <c r="C8" s="108"/>
      <c r="D8" s="108"/>
      <c r="E8" s="108"/>
      <c r="F8" s="3" t="s">
        <v>3806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106" t="s">
        <v>3807</v>
      </c>
      <c r="O8" s="107"/>
      <c r="P8" s="14">
        <v>1</v>
      </c>
      <c r="Q8" s="88"/>
      <c r="R8" s="89"/>
      <c r="S8" s="89"/>
      <c r="T8" s="89"/>
      <c r="U8" s="89"/>
      <c r="V8" s="90"/>
    </row>
    <row r="9" spans="1:23" ht="43" x14ac:dyDescent="0.35">
      <c r="A9" s="91" t="s">
        <v>3808</v>
      </c>
      <c r="B9" s="91"/>
      <c r="C9" s="91"/>
      <c r="D9" s="91"/>
      <c r="E9" s="91"/>
      <c r="F9" s="3" t="s">
        <v>3809</v>
      </c>
      <c r="G9" s="15"/>
      <c r="H9" s="12">
        <f t="shared" si="0"/>
        <v>0</v>
      </c>
      <c r="I9" s="31">
        <f>ROUND(G9+H9,2)</f>
        <v>0</v>
      </c>
      <c r="J9" s="92" t="s">
        <v>3802</v>
      </c>
      <c r="K9" s="93"/>
      <c r="L9" s="94"/>
      <c r="M9" s="1"/>
      <c r="N9" s="16"/>
      <c r="W9" s="17"/>
    </row>
    <row r="10" spans="1:23" ht="54" thickBot="1" x14ac:dyDescent="0.4">
      <c r="A10" s="91" t="s">
        <v>3810</v>
      </c>
      <c r="B10" s="91"/>
      <c r="C10" s="91"/>
      <c r="D10" s="91"/>
      <c r="E10" s="91"/>
      <c r="F10" s="3" t="s">
        <v>3811</v>
      </c>
      <c r="G10" s="18"/>
      <c r="H10" s="19">
        <f t="shared" si="0"/>
        <v>0</v>
      </c>
      <c r="I10" s="31">
        <f>ROUND(G10+H10,2)</f>
        <v>0</v>
      </c>
      <c r="J10" s="95" t="s">
        <v>3802</v>
      </c>
      <c r="K10" s="96"/>
      <c r="L10" s="97"/>
      <c r="M10" s="1"/>
      <c r="N10" s="1"/>
    </row>
    <row r="11" spans="1:23" ht="15" thickTop="1" x14ac:dyDescent="0.35">
      <c r="A11" s="20"/>
      <c r="B11" s="20"/>
      <c r="C11" s="20"/>
      <c r="D11" s="20"/>
      <c r="H11" s="20"/>
      <c r="I11" s="98"/>
      <c r="J11" s="99"/>
      <c r="K11" s="99"/>
      <c r="L11" s="100"/>
      <c r="M11" s="33" t="s">
        <v>3812</v>
      </c>
      <c r="N11" s="34"/>
      <c r="O11" s="1"/>
      <c r="P11" s="1"/>
      <c r="Q11" s="1"/>
      <c r="R11" s="1"/>
      <c r="S11" s="1"/>
      <c r="T11" s="1"/>
      <c r="U11" s="1"/>
      <c r="V11" s="21"/>
    </row>
    <row r="12" spans="1:23" ht="15" thickBot="1" x14ac:dyDescent="0.4">
      <c r="A12" s="20"/>
      <c r="B12" s="20"/>
      <c r="C12" s="20"/>
      <c r="D12" s="20"/>
      <c r="H12" s="22" t="s">
        <v>3813</v>
      </c>
      <c r="I12" s="101"/>
      <c r="J12" s="102"/>
      <c r="K12" s="102"/>
      <c r="L12" s="103"/>
      <c r="M12" s="104" t="s">
        <v>3814</v>
      </c>
      <c r="N12" s="105"/>
      <c r="O12" s="105"/>
      <c r="P12" s="105"/>
      <c r="Q12" s="105"/>
      <c r="R12" s="105"/>
      <c r="S12" s="105"/>
      <c r="T12" s="105"/>
      <c r="U12" s="105"/>
      <c r="V12" s="105"/>
    </row>
    <row r="13" spans="1:23" ht="15" thickTop="1" x14ac:dyDescent="0.35"/>
    <row r="14" spans="1:23" ht="34.5" customHeight="1" x14ac:dyDescent="0.3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28</v>
      </c>
      <c r="N14" s="25">
        <f>SUM(N16:N400)</f>
        <v>28</v>
      </c>
      <c r="P14" s="86" t="s">
        <v>3815</v>
      </c>
      <c r="Q14" s="87"/>
      <c r="R14" s="87"/>
      <c r="S14" s="87"/>
      <c r="T14" s="86" t="s">
        <v>3816</v>
      </c>
      <c r="U14" s="87"/>
      <c r="V14" s="87"/>
      <c r="W14" s="87"/>
    </row>
    <row r="15" spans="1:23" ht="73.5" x14ac:dyDescent="0.35">
      <c r="A15" s="35" t="s">
        <v>1</v>
      </c>
      <c r="B15" s="35" t="s">
        <v>2</v>
      </c>
      <c r="C15" s="36" t="s">
        <v>3</v>
      </c>
      <c r="D15" s="37" t="s">
        <v>4</v>
      </c>
      <c r="E15" s="37" t="s">
        <v>5</v>
      </c>
      <c r="F15" s="37" t="s">
        <v>6</v>
      </c>
      <c r="G15" s="37" t="s">
        <v>7</v>
      </c>
      <c r="H15" s="37" t="s">
        <v>8</v>
      </c>
      <c r="I15" s="37" t="s">
        <v>9</v>
      </c>
      <c r="J15" s="37" t="s">
        <v>10</v>
      </c>
      <c r="K15" s="37" t="s">
        <v>11</v>
      </c>
      <c r="L15" s="37" t="s">
        <v>12</v>
      </c>
      <c r="M15" s="37" t="s">
        <v>13</v>
      </c>
      <c r="N15" s="37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35">
      <c r="A16" s="38">
        <v>3969367</v>
      </c>
      <c r="B16" s="38" t="s">
        <v>522</v>
      </c>
      <c r="C16" s="39" t="s">
        <v>523</v>
      </c>
      <c r="D16" s="40" t="s">
        <v>14</v>
      </c>
      <c r="E16" s="40" t="s">
        <v>496</v>
      </c>
      <c r="F16" s="40" t="s">
        <v>496</v>
      </c>
      <c r="G16" s="40" t="s">
        <v>524</v>
      </c>
      <c r="H16" s="40" t="s">
        <v>496</v>
      </c>
      <c r="I16" s="40" t="s">
        <v>525</v>
      </c>
      <c r="J16" s="40" t="s">
        <v>526</v>
      </c>
      <c r="K16" s="41">
        <v>202</v>
      </c>
      <c r="L16" s="40">
        <v>628014</v>
      </c>
      <c r="M16" s="40">
        <v>492932</v>
      </c>
      <c r="N16" s="40">
        <v>1</v>
      </c>
      <c r="O16" s="42"/>
      <c r="P16" s="42"/>
      <c r="Q16" s="42"/>
      <c r="R16" s="17">
        <f>ROUND(Q16*0.23,2)</f>
        <v>0</v>
      </c>
      <c r="S16" s="27">
        <f>ROUND(Q16,2)+R16</f>
        <v>0</v>
      </c>
      <c r="T16" s="42"/>
      <c r="U16" s="42"/>
      <c r="V16" s="17">
        <f>ROUND(U16*0.23,2)</f>
        <v>0</v>
      </c>
      <c r="W16" s="27">
        <f>ROUND(U16,2)+V16</f>
        <v>0</v>
      </c>
    </row>
    <row r="17" spans="1:23" x14ac:dyDescent="0.35">
      <c r="A17" s="38">
        <v>3947583</v>
      </c>
      <c r="B17" s="38" t="s">
        <v>527</v>
      </c>
      <c r="C17" s="39" t="s">
        <v>528</v>
      </c>
      <c r="D17" s="40" t="s">
        <v>14</v>
      </c>
      <c r="E17" s="40" t="s">
        <v>496</v>
      </c>
      <c r="F17" s="40" t="s">
        <v>496</v>
      </c>
      <c r="G17" s="40" t="s">
        <v>529</v>
      </c>
      <c r="H17" s="40" t="s">
        <v>496</v>
      </c>
      <c r="I17" s="40" t="s">
        <v>324</v>
      </c>
      <c r="J17" s="40" t="s">
        <v>352</v>
      </c>
      <c r="K17" s="41">
        <v>121</v>
      </c>
      <c r="L17" s="40">
        <v>653272</v>
      </c>
      <c r="M17" s="40">
        <v>489440</v>
      </c>
      <c r="N17" s="40">
        <v>1</v>
      </c>
      <c r="O17" s="42"/>
      <c r="P17" s="42"/>
      <c r="Q17" s="42"/>
      <c r="R17" s="17">
        <f t="shared" ref="R17:R43" si="1">ROUND(Q17*0.23,2)</f>
        <v>0</v>
      </c>
      <c r="S17" s="27">
        <f t="shared" ref="S17:S43" si="2">ROUND(Q17,2)+R17</f>
        <v>0</v>
      </c>
      <c r="T17" s="42"/>
      <c r="U17" s="42"/>
      <c r="V17" s="17">
        <f t="shared" ref="V17:V43" si="3">ROUND(U17*0.23,2)</f>
        <v>0</v>
      </c>
      <c r="W17" s="27">
        <f t="shared" ref="W17:W43" si="4">ROUND(U17,2)+V17</f>
        <v>0</v>
      </c>
    </row>
    <row r="18" spans="1:23" x14ac:dyDescent="0.35">
      <c r="A18" s="38">
        <v>4006156</v>
      </c>
      <c r="B18" s="38" t="s">
        <v>558</v>
      </c>
      <c r="C18" s="39" t="s">
        <v>559</v>
      </c>
      <c r="D18" s="40" t="s">
        <v>14</v>
      </c>
      <c r="E18" s="40" t="s">
        <v>496</v>
      </c>
      <c r="F18" s="40" t="s">
        <v>496</v>
      </c>
      <c r="G18" s="40" t="s">
        <v>506</v>
      </c>
      <c r="H18" s="40" t="s">
        <v>496</v>
      </c>
      <c r="I18" s="40" t="s">
        <v>560</v>
      </c>
      <c r="J18" s="40" t="s">
        <v>561</v>
      </c>
      <c r="K18" s="41" t="s">
        <v>562</v>
      </c>
      <c r="L18" s="40">
        <v>648740</v>
      </c>
      <c r="M18" s="40">
        <v>482446</v>
      </c>
      <c r="N18" s="40">
        <v>1</v>
      </c>
      <c r="O18" s="42"/>
      <c r="P18" s="42"/>
      <c r="Q18" s="42"/>
      <c r="R18" s="17">
        <f t="shared" si="1"/>
        <v>0</v>
      </c>
      <c r="S18" s="27">
        <f t="shared" si="2"/>
        <v>0</v>
      </c>
      <c r="T18" s="42"/>
      <c r="U18" s="42"/>
      <c r="V18" s="17">
        <f t="shared" si="3"/>
        <v>0</v>
      </c>
      <c r="W18" s="27">
        <f t="shared" si="4"/>
        <v>0</v>
      </c>
    </row>
    <row r="19" spans="1:23" x14ac:dyDescent="0.35">
      <c r="A19" s="38">
        <v>3992487</v>
      </c>
      <c r="B19" s="38" t="s">
        <v>604</v>
      </c>
      <c r="C19" s="39" t="s">
        <v>605</v>
      </c>
      <c r="D19" s="40" t="s">
        <v>14</v>
      </c>
      <c r="E19" s="40" t="s">
        <v>496</v>
      </c>
      <c r="F19" s="40" t="s">
        <v>496</v>
      </c>
      <c r="G19" s="40" t="s">
        <v>606</v>
      </c>
      <c r="H19" s="40" t="s">
        <v>496</v>
      </c>
      <c r="I19" s="40" t="s">
        <v>607</v>
      </c>
      <c r="J19" s="40" t="s">
        <v>608</v>
      </c>
      <c r="K19" s="41">
        <v>16</v>
      </c>
      <c r="L19" s="40">
        <v>639229</v>
      </c>
      <c r="M19" s="40">
        <v>473355</v>
      </c>
      <c r="N19" s="40">
        <v>1</v>
      </c>
      <c r="O19" s="42"/>
      <c r="P19" s="42"/>
      <c r="Q19" s="42"/>
      <c r="R19" s="17">
        <f t="shared" si="1"/>
        <v>0</v>
      </c>
      <c r="S19" s="27">
        <f t="shared" si="2"/>
        <v>0</v>
      </c>
      <c r="T19" s="42"/>
      <c r="U19" s="42"/>
      <c r="V19" s="17">
        <f t="shared" si="3"/>
        <v>0</v>
      </c>
      <c r="W19" s="27">
        <f t="shared" si="4"/>
        <v>0</v>
      </c>
    </row>
    <row r="20" spans="1:23" x14ac:dyDescent="0.35">
      <c r="A20" s="38">
        <v>3992488</v>
      </c>
      <c r="B20" s="38" t="s">
        <v>609</v>
      </c>
      <c r="C20" s="39" t="s">
        <v>610</v>
      </c>
      <c r="D20" s="40" t="s">
        <v>14</v>
      </c>
      <c r="E20" s="40" t="s">
        <v>496</v>
      </c>
      <c r="F20" s="40" t="s">
        <v>496</v>
      </c>
      <c r="G20" s="40" t="s">
        <v>606</v>
      </c>
      <c r="H20" s="40" t="s">
        <v>496</v>
      </c>
      <c r="I20" s="40" t="s">
        <v>607</v>
      </c>
      <c r="J20" s="40" t="s">
        <v>608</v>
      </c>
      <c r="K20" s="41">
        <v>18</v>
      </c>
      <c r="L20" s="40">
        <v>639157</v>
      </c>
      <c r="M20" s="40">
        <v>473356</v>
      </c>
      <c r="N20" s="40">
        <v>1</v>
      </c>
      <c r="O20" s="42"/>
      <c r="P20" s="42"/>
      <c r="Q20" s="42"/>
      <c r="R20" s="17">
        <f t="shared" si="1"/>
        <v>0</v>
      </c>
      <c r="S20" s="27">
        <f t="shared" si="2"/>
        <v>0</v>
      </c>
      <c r="T20" s="42"/>
      <c r="U20" s="42"/>
      <c r="V20" s="17">
        <f t="shared" si="3"/>
        <v>0</v>
      </c>
      <c r="W20" s="27">
        <f t="shared" si="4"/>
        <v>0</v>
      </c>
    </row>
    <row r="21" spans="1:23" x14ac:dyDescent="0.35">
      <c r="A21" s="38">
        <v>3990268</v>
      </c>
      <c r="B21" s="38" t="s">
        <v>670</v>
      </c>
      <c r="C21" s="39" t="s">
        <v>671</v>
      </c>
      <c r="D21" s="40" t="s">
        <v>14</v>
      </c>
      <c r="E21" s="40" t="s">
        <v>496</v>
      </c>
      <c r="F21" s="40" t="s">
        <v>496</v>
      </c>
      <c r="G21" s="40" t="s">
        <v>606</v>
      </c>
      <c r="H21" s="40" t="s">
        <v>496</v>
      </c>
      <c r="I21" s="40" t="s">
        <v>672</v>
      </c>
      <c r="J21" s="40" t="s">
        <v>673</v>
      </c>
      <c r="K21" s="41">
        <v>23</v>
      </c>
      <c r="L21" s="40">
        <v>638284</v>
      </c>
      <c r="M21" s="40">
        <v>475936</v>
      </c>
      <c r="N21" s="40">
        <v>1</v>
      </c>
      <c r="O21" s="42"/>
      <c r="P21" s="42"/>
      <c r="Q21" s="42"/>
      <c r="R21" s="17">
        <f t="shared" si="1"/>
        <v>0</v>
      </c>
      <c r="S21" s="27">
        <f t="shared" si="2"/>
        <v>0</v>
      </c>
      <c r="T21" s="42"/>
      <c r="U21" s="42"/>
      <c r="V21" s="17">
        <f t="shared" si="3"/>
        <v>0</v>
      </c>
      <c r="W21" s="27">
        <f t="shared" si="4"/>
        <v>0</v>
      </c>
    </row>
    <row r="22" spans="1:23" x14ac:dyDescent="0.35">
      <c r="A22" s="38">
        <v>3945537</v>
      </c>
      <c r="B22" s="38" t="s">
        <v>786</v>
      </c>
      <c r="C22" s="39" t="s">
        <v>787</v>
      </c>
      <c r="D22" s="40" t="s">
        <v>14</v>
      </c>
      <c r="E22" s="40" t="s">
        <v>496</v>
      </c>
      <c r="F22" s="40" t="s">
        <v>496</v>
      </c>
      <c r="G22" s="40" t="s">
        <v>703</v>
      </c>
      <c r="H22" s="40" t="s">
        <v>496</v>
      </c>
      <c r="I22" s="40" t="s">
        <v>788</v>
      </c>
      <c r="J22" s="40" t="s">
        <v>789</v>
      </c>
      <c r="K22" s="41">
        <v>49</v>
      </c>
      <c r="L22" s="40">
        <v>635829</v>
      </c>
      <c r="M22" s="40">
        <v>490962</v>
      </c>
      <c r="N22" s="40">
        <v>1</v>
      </c>
      <c r="O22" s="42"/>
      <c r="P22" s="42"/>
      <c r="Q22" s="42"/>
      <c r="R22" s="17">
        <f t="shared" si="1"/>
        <v>0</v>
      </c>
      <c r="S22" s="27">
        <f t="shared" si="2"/>
        <v>0</v>
      </c>
      <c r="T22" s="42"/>
      <c r="U22" s="42"/>
      <c r="V22" s="17">
        <f t="shared" si="3"/>
        <v>0</v>
      </c>
      <c r="W22" s="27">
        <f t="shared" si="4"/>
        <v>0</v>
      </c>
    </row>
    <row r="23" spans="1:23" x14ac:dyDescent="0.35">
      <c r="A23" s="38">
        <v>4003884</v>
      </c>
      <c r="B23" s="38" t="s">
        <v>1048</v>
      </c>
      <c r="C23" s="39" t="s">
        <v>1049</v>
      </c>
      <c r="D23" s="40" t="s">
        <v>14</v>
      </c>
      <c r="E23" s="40" t="s">
        <v>496</v>
      </c>
      <c r="F23" s="40" t="s">
        <v>496</v>
      </c>
      <c r="G23" s="40" t="s">
        <v>506</v>
      </c>
      <c r="H23" s="40" t="s">
        <v>496</v>
      </c>
      <c r="I23" s="40" t="s">
        <v>1050</v>
      </c>
      <c r="J23" s="40" t="s">
        <v>1051</v>
      </c>
      <c r="K23" s="41" t="s">
        <v>1052</v>
      </c>
      <c r="L23" s="40">
        <v>649600</v>
      </c>
      <c r="M23" s="40">
        <v>485683</v>
      </c>
      <c r="N23" s="40">
        <v>1</v>
      </c>
      <c r="O23" s="42"/>
      <c r="P23" s="42"/>
      <c r="Q23" s="42"/>
      <c r="R23" s="17">
        <f t="shared" si="1"/>
        <v>0</v>
      </c>
      <c r="S23" s="27">
        <f t="shared" si="2"/>
        <v>0</v>
      </c>
      <c r="T23" s="42"/>
      <c r="U23" s="42"/>
      <c r="V23" s="17">
        <f t="shared" si="3"/>
        <v>0</v>
      </c>
      <c r="W23" s="27">
        <f t="shared" si="4"/>
        <v>0</v>
      </c>
    </row>
    <row r="24" spans="1:23" x14ac:dyDescent="0.35">
      <c r="A24" s="38">
        <v>3948321</v>
      </c>
      <c r="B24" s="38" t="s">
        <v>1329</v>
      </c>
      <c r="C24" s="39" t="s">
        <v>1330</v>
      </c>
      <c r="D24" s="40" t="s">
        <v>14</v>
      </c>
      <c r="E24" s="40" t="s">
        <v>496</v>
      </c>
      <c r="F24" s="40" t="s">
        <v>496</v>
      </c>
      <c r="G24" s="40" t="s">
        <v>529</v>
      </c>
      <c r="H24" s="40" t="s">
        <v>496</v>
      </c>
      <c r="I24" s="40" t="s">
        <v>1331</v>
      </c>
      <c r="J24" s="40" t="s">
        <v>1332</v>
      </c>
      <c r="K24" s="41" t="s">
        <v>269</v>
      </c>
      <c r="L24" s="40">
        <v>651356</v>
      </c>
      <c r="M24" s="40">
        <v>485819</v>
      </c>
      <c r="N24" s="40">
        <v>1</v>
      </c>
      <c r="O24" s="42"/>
      <c r="P24" s="42"/>
      <c r="Q24" s="42"/>
      <c r="R24" s="17">
        <f t="shared" si="1"/>
        <v>0</v>
      </c>
      <c r="S24" s="27">
        <f t="shared" si="2"/>
        <v>0</v>
      </c>
      <c r="T24" s="42"/>
      <c r="U24" s="42"/>
      <c r="V24" s="17">
        <f t="shared" si="3"/>
        <v>0</v>
      </c>
      <c r="W24" s="27">
        <f t="shared" si="4"/>
        <v>0</v>
      </c>
    </row>
    <row r="25" spans="1:23" x14ac:dyDescent="0.35">
      <c r="A25" s="38">
        <v>4013053</v>
      </c>
      <c r="B25" s="38" t="s">
        <v>1382</v>
      </c>
      <c r="C25" s="39" t="s">
        <v>1383</v>
      </c>
      <c r="D25" s="40" t="s">
        <v>14</v>
      </c>
      <c r="E25" s="40" t="s">
        <v>496</v>
      </c>
      <c r="F25" s="40" t="s">
        <v>496</v>
      </c>
      <c r="G25" s="40" t="s">
        <v>506</v>
      </c>
      <c r="H25" s="40" t="s">
        <v>496</v>
      </c>
      <c r="I25" s="40" t="s">
        <v>1384</v>
      </c>
      <c r="J25" s="40" t="s">
        <v>1385</v>
      </c>
      <c r="K25" s="41">
        <v>33</v>
      </c>
      <c r="L25" s="40">
        <v>651185</v>
      </c>
      <c r="M25" s="40">
        <v>480322</v>
      </c>
      <c r="N25" s="40">
        <v>1</v>
      </c>
      <c r="O25" s="42"/>
      <c r="P25" s="42"/>
      <c r="Q25" s="42"/>
      <c r="R25" s="17">
        <f t="shared" si="1"/>
        <v>0</v>
      </c>
      <c r="S25" s="27">
        <f t="shared" si="2"/>
        <v>0</v>
      </c>
      <c r="T25" s="42"/>
      <c r="U25" s="42"/>
      <c r="V25" s="17">
        <f t="shared" si="3"/>
        <v>0</v>
      </c>
      <c r="W25" s="27">
        <f t="shared" si="4"/>
        <v>0</v>
      </c>
    </row>
    <row r="26" spans="1:23" x14ac:dyDescent="0.35">
      <c r="A26" s="38">
        <v>4013481</v>
      </c>
      <c r="B26" s="38" t="s">
        <v>1682</v>
      </c>
      <c r="C26" s="39" t="s">
        <v>1683</v>
      </c>
      <c r="D26" s="40" t="s">
        <v>14</v>
      </c>
      <c r="E26" s="40" t="s">
        <v>496</v>
      </c>
      <c r="F26" s="40" t="s">
        <v>496</v>
      </c>
      <c r="G26" s="40" t="s">
        <v>506</v>
      </c>
      <c r="H26" s="40" t="s">
        <v>496</v>
      </c>
      <c r="I26" s="40" t="s">
        <v>1684</v>
      </c>
      <c r="J26" s="40" t="s">
        <v>1685</v>
      </c>
      <c r="K26" s="41">
        <v>148</v>
      </c>
      <c r="L26" s="40">
        <v>649828</v>
      </c>
      <c r="M26" s="40">
        <v>481784</v>
      </c>
      <c r="N26" s="40">
        <v>1</v>
      </c>
      <c r="O26" s="42"/>
      <c r="P26" s="42"/>
      <c r="Q26" s="42"/>
      <c r="R26" s="17">
        <f t="shared" si="1"/>
        <v>0</v>
      </c>
      <c r="S26" s="27">
        <f t="shared" si="2"/>
        <v>0</v>
      </c>
      <c r="T26" s="42"/>
      <c r="U26" s="42"/>
      <c r="V26" s="17">
        <f t="shared" si="3"/>
        <v>0</v>
      </c>
      <c r="W26" s="27">
        <f t="shared" si="4"/>
        <v>0</v>
      </c>
    </row>
    <row r="27" spans="1:23" x14ac:dyDescent="0.35">
      <c r="A27" s="38">
        <v>4013526</v>
      </c>
      <c r="B27" s="38" t="s">
        <v>1686</v>
      </c>
      <c r="C27" s="39" t="s">
        <v>1687</v>
      </c>
      <c r="D27" s="40" t="s">
        <v>14</v>
      </c>
      <c r="E27" s="40" t="s">
        <v>496</v>
      </c>
      <c r="F27" s="40" t="s">
        <v>496</v>
      </c>
      <c r="G27" s="40" t="s">
        <v>506</v>
      </c>
      <c r="H27" s="40" t="s">
        <v>496</v>
      </c>
      <c r="I27" s="40" t="s">
        <v>1684</v>
      </c>
      <c r="J27" s="40" t="s">
        <v>1685</v>
      </c>
      <c r="K27" s="41">
        <v>347</v>
      </c>
      <c r="L27" s="40">
        <v>647680</v>
      </c>
      <c r="M27" s="40">
        <v>484858</v>
      </c>
      <c r="N27" s="40">
        <v>1</v>
      </c>
      <c r="O27" s="42"/>
      <c r="P27" s="42"/>
      <c r="Q27" s="42"/>
      <c r="R27" s="17">
        <f t="shared" si="1"/>
        <v>0</v>
      </c>
      <c r="S27" s="27">
        <f t="shared" si="2"/>
        <v>0</v>
      </c>
      <c r="T27" s="42"/>
      <c r="U27" s="42"/>
      <c r="V27" s="17">
        <f t="shared" si="3"/>
        <v>0</v>
      </c>
      <c r="W27" s="27">
        <f t="shared" si="4"/>
        <v>0</v>
      </c>
    </row>
    <row r="28" spans="1:23" x14ac:dyDescent="0.35">
      <c r="A28" s="38">
        <v>3957588</v>
      </c>
      <c r="B28" s="38" t="s">
        <v>1704</v>
      </c>
      <c r="C28" s="39" t="s">
        <v>1705</v>
      </c>
      <c r="D28" s="40" t="s">
        <v>14</v>
      </c>
      <c r="E28" s="40" t="s">
        <v>496</v>
      </c>
      <c r="F28" s="40" t="s">
        <v>496</v>
      </c>
      <c r="G28" s="40" t="s">
        <v>643</v>
      </c>
      <c r="H28" s="40" t="s">
        <v>496</v>
      </c>
      <c r="I28" s="40" t="s">
        <v>1706</v>
      </c>
      <c r="J28" s="40" t="s">
        <v>1707</v>
      </c>
      <c r="K28" s="41">
        <v>18</v>
      </c>
      <c r="L28" s="40">
        <v>634488</v>
      </c>
      <c r="M28" s="40">
        <v>500539</v>
      </c>
      <c r="N28" s="40">
        <v>1</v>
      </c>
      <c r="O28" s="42"/>
      <c r="P28" s="42"/>
      <c r="Q28" s="42"/>
      <c r="R28" s="17">
        <f t="shared" si="1"/>
        <v>0</v>
      </c>
      <c r="S28" s="27">
        <f t="shared" si="2"/>
        <v>0</v>
      </c>
      <c r="T28" s="42"/>
      <c r="U28" s="42"/>
      <c r="V28" s="17">
        <f t="shared" si="3"/>
        <v>0</v>
      </c>
      <c r="W28" s="27">
        <f t="shared" si="4"/>
        <v>0</v>
      </c>
    </row>
    <row r="29" spans="1:23" x14ac:dyDescent="0.35">
      <c r="A29" s="38">
        <v>4006878</v>
      </c>
      <c r="B29" s="38" t="s">
        <v>1726</v>
      </c>
      <c r="C29" s="39" t="s">
        <v>1727</v>
      </c>
      <c r="D29" s="40" t="s">
        <v>14</v>
      </c>
      <c r="E29" s="40" t="s">
        <v>496</v>
      </c>
      <c r="F29" s="40" t="s">
        <v>496</v>
      </c>
      <c r="G29" s="40" t="s">
        <v>506</v>
      </c>
      <c r="H29" s="40" t="s">
        <v>496</v>
      </c>
      <c r="I29" s="40" t="s">
        <v>1728</v>
      </c>
      <c r="J29" s="40" t="s">
        <v>1729</v>
      </c>
      <c r="K29" s="41">
        <v>4</v>
      </c>
      <c r="L29" s="40">
        <v>652100</v>
      </c>
      <c r="M29" s="40">
        <v>482409</v>
      </c>
      <c r="N29" s="40">
        <v>1</v>
      </c>
      <c r="O29" s="42"/>
      <c r="P29" s="42"/>
      <c r="Q29" s="42"/>
      <c r="R29" s="17">
        <f t="shared" si="1"/>
        <v>0</v>
      </c>
      <c r="S29" s="27">
        <f t="shared" si="2"/>
        <v>0</v>
      </c>
      <c r="T29" s="42"/>
      <c r="U29" s="42"/>
      <c r="V29" s="17">
        <f t="shared" si="3"/>
        <v>0</v>
      </c>
      <c r="W29" s="27">
        <f t="shared" si="4"/>
        <v>0</v>
      </c>
    </row>
    <row r="30" spans="1:23" x14ac:dyDescent="0.35">
      <c r="A30" s="38">
        <v>3968584</v>
      </c>
      <c r="B30" s="38" t="s">
        <v>1730</v>
      </c>
      <c r="C30" s="39" t="s">
        <v>1731</v>
      </c>
      <c r="D30" s="40" t="s">
        <v>14</v>
      </c>
      <c r="E30" s="40" t="s">
        <v>496</v>
      </c>
      <c r="F30" s="40" t="s">
        <v>496</v>
      </c>
      <c r="G30" s="40" t="s">
        <v>643</v>
      </c>
      <c r="H30" s="40" t="s">
        <v>496</v>
      </c>
      <c r="I30" s="40" t="s">
        <v>1732</v>
      </c>
      <c r="J30" s="40" t="s">
        <v>1733</v>
      </c>
      <c r="K30" s="41">
        <v>11</v>
      </c>
      <c r="L30" s="40">
        <v>634424</v>
      </c>
      <c r="M30" s="40">
        <v>497414</v>
      </c>
      <c r="N30" s="40">
        <v>1</v>
      </c>
      <c r="O30" s="42"/>
      <c r="P30" s="42"/>
      <c r="Q30" s="42"/>
      <c r="R30" s="17">
        <f t="shared" si="1"/>
        <v>0</v>
      </c>
      <c r="S30" s="27">
        <f t="shared" si="2"/>
        <v>0</v>
      </c>
      <c r="T30" s="42"/>
      <c r="U30" s="42"/>
      <c r="V30" s="17">
        <f t="shared" si="3"/>
        <v>0</v>
      </c>
      <c r="W30" s="27">
        <f t="shared" si="4"/>
        <v>0</v>
      </c>
    </row>
    <row r="31" spans="1:23" x14ac:dyDescent="0.35">
      <c r="A31" s="38">
        <v>3949908</v>
      </c>
      <c r="B31" s="38" t="s">
        <v>1734</v>
      </c>
      <c r="C31" s="39" t="s">
        <v>1735</v>
      </c>
      <c r="D31" s="40" t="s">
        <v>14</v>
      </c>
      <c r="E31" s="40" t="s">
        <v>496</v>
      </c>
      <c r="F31" s="40" t="s">
        <v>496</v>
      </c>
      <c r="G31" s="40" t="s">
        <v>529</v>
      </c>
      <c r="H31" s="40" t="s">
        <v>496</v>
      </c>
      <c r="I31" s="40" t="s">
        <v>1736</v>
      </c>
      <c r="J31" s="40" t="s">
        <v>1737</v>
      </c>
      <c r="K31" s="41">
        <v>19</v>
      </c>
      <c r="L31" s="40">
        <v>653553</v>
      </c>
      <c r="M31" s="40">
        <v>486020</v>
      </c>
      <c r="N31" s="40">
        <v>1</v>
      </c>
      <c r="O31" s="42"/>
      <c r="P31" s="42"/>
      <c r="Q31" s="42"/>
      <c r="R31" s="17">
        <f t="shared" si="1"/>
        <v>0</v>
      </c>
      <c r="S31" s="27">
        <f t="shared" si="2"/>
        <v>0</v>
      </c>
      <c r="T31" s="42"/>
      <c r="U31" s="42"/>
      <c r="V31" s="17">
        <f t="shared" si="3"/>
        <v>0</v>
      </c>
      <c r="W31" s="27">
        <f t="shared" si="4"/>
        <v>0</v>
      </c>
    </row>
    <row r="32" spans="1:23" x14ac:dyDescent="0.35">
      <c r="A32" s="38">
        <v>4005121</v>
      </c>
      <c r="B32" s="38" t="s">
        <v>1797</v>
      </c>
      <c r="C32" s="39" t="s">
        <v>1798</v>
      </c>
      <c r="D32" s="40" t="s">
        <v>14</v>
      </c>
      <c r="E32" s="40" t="s">
        <v>496</v>
      </c>
      <c r="F32" s="40" t="s">
        <v>496</v>
      </c>
      <c r="G32" s="40" t="s">
        <v>506</v>
      </c>
      <c r="H32" s="40" t="s">
        <v>496</v>
      </c>
      <c r="I32" s="40" t="s">
        <v>1799</v>
      </c>
      <c r="J32" s="40" t="s">
        <v>1800</v>
      </c>
      <c r="K32" s="41">
        <v>1</v>
      </c>
      <c r="L32" s="40">
        <v>650042</v>
      </c>
      <c r="M32" s="40">
        <v>484471</v>
      </c>
      <c r="N32" s="40">
        <v>1</v>
      </c>
      <c r="O32" s="42"/>
      <c r="P32" s="42"/>
      <c r="Q32" s="42"/>
      <c r="R32" s="17">
        <f t="shared" si="1"/>
        <v>0</v>
      </c>
      <c r="S32" s="27">
        <f t="shared" si="2"/>
        <v>0</v>
      </c>
      <c r="T32" s="42"/>
      <c r="U32" s="42"/>
      <c r="V32" s="17">
        <f t="shared" si="3"/>
        <v>0</v>
      </c>
      <c r="W32" s="27">
        <f t="shared" si="4"/>
        <v>0</v>
      </c>
    </row>
    <row r="33" spans="1:23" x14ac:dyDescent="0.35">
      <c r="A33" s="38">
        <v>3957902</v>
      </c>
      <c r="B33" s="38" t="s">
        <v>1830</v>
      </c>
      <c r="C33" s="39" t="s">
        <v>1831</v>
      </c>
      <c r="D33" s="40" t="s">
        <v>14</v>
      </c>
      <c r="E33" s="40" t="s">
        <v>496</v>
      </c>
      <c r="F33" s="40" t="s">
        <v>496</v>
      </c>
      <c r="G33" s="40" t="s">
        <v>643</v>
      </c>
      <c r="H33" s="40" t="s">
        <v>496</v>
      </c>
      <c r="I33" s="40" t="s">
        <v>1832</v>
      </c>
      <c r="J33" s="40" t="s">
        <v>1833</v>
      </c>
      <c r="K33" s="41">
        <v>3</v>
      </c>
      <c r="L33" s="40">
        <v>635007</v>
      </c>
      <c r="M33" s="40">
        <v>500848</v>
      </c>
      <c r="N33" s="40">
        <v>1</v>
      </c>
      <c r="O33" s="42"/>
      <c r="P33" s="42"/>
      <c r="Q33" s="42"/>
      <c r="R33" s="17">
        <f t="shared" si="1"/>
        <v>0</v>
      </c>
      <c r="S33" s="27">
        <f t="shared" si="2"/>
        <v>0</v>
      </c>
      <c r="T33" s="42"/>
      <c r="U33" s="42"/>
      <c r="V33" s="17">
        <f t="shared" si="3"/>
        <v>0</v>
      </c>
      <c r="W33" s="27">
        <f t="shared" si="4"/>
        <v>0</v>
      </c>
    </row>
    <row r="34" spans="1:23" x14ac:dyDescent="0.35">
      <c r="A34" s="38">
        <v>4019974</v>
      </c>
      <c r="B34" s="38" t="s">
        <v>1909</v>
      </c>
      <c r="C34" s="39" t="s">
        <v>1910</v>
      </c>
      <c r="D34" s="40" t="s">
        <v>14</v>
      </c>
      <c r="E34" s="40" t="s">
        <v>496</v>
      </c>
      <c r="F34" s="40" t="s">
        <v>496</v>
      </c>
      <c r="G34" s="40" t="s">
        <v>1034</v>
      </c>
      <c r="H34" s="40" t="s">
        <v>496</v>
      </c>
      <c r="I34" s="40" t="s">
        <v>1911</v>
      </c>
      <c r="J34" s="40" t="s">
        <v>1912</v>
      </c>
      <c r="K34" s="41">
        <v>18</v>
      </c>
      <c r="L34" s="40">
        <v>640449</v>
      </c>
      <c r="M34" s="40">
        <v>479827</v>
      </c>
      <c r="N34" s="40">
        <v>1</v>
      </c>
      <c r="O34" s="42"/>
      <c r="P34" s="42"/>
      <c r="Q34" s="42"/>
      <c r="R34" s="17">
        <f t="shared" si="1"/>
        <v>0</v>
      </c>
      <c r="S34" s="27">
        <f t="shared" si="2"/>
        <v>0</v>
      </c>
      <c r="T34" s="42"/>
      <c r="U34" s="42"/>
      <c r="V34" s="17">
        <f t="shared" si="3"/>
        <v>0</v>
      </c>
      <c r="W34" s="27">
        <f t="shared" si="4"/>
        <v>0</v>
      </c>
    </row>
    <row r="35" spans="1:23" x14ac:dyDescent="0.35">
      <c r="A35" s="38">
        <v>3974271</v>
      </c>
      <c r="B35" s="38" t="s">
        <v>1921</v>
      </c>
      <c r="C35" s="39" t="s">
        <v>1922</v>
      </c>
      <c r="D35" s="40" t="s">
        <v>14</v>
      </c>
      <c r="E35" s="40" t="s">
        <v>496</v>
      </c>
      <c r="F35" s="40" t="s">
        <v>496</v>
      </c>
      <c r="G35" s="40" t="s">
        <v>524</v>
      </c>
      <c r="H35" s="40" t="s">
        <v>496</v>
      </c>
      <c r="I35" s="40" t="s">
        <v>1923</v>
      </c>
      <c r="J35" s="40" t="s">
        <v>1924</v>
      </c>
      <c r="K35" s="41">
        <v>9</v>
      </c>
      <c r="L35" s="40">
        <v>630837</v>
      </c>
      <c r="M35" s="40">
        <v>495608</v>
      </c>
      <c r="N35" s="40">
        <v>1</v>
      </c>
      <c r="O35" s="42"/>
      <c r="P35" s="42"/>
      <c r="Q35" s="42"/>
      <c r="R35" s="17">
        <f t="shared" si="1"/>
        <v>0</v>
      </c>
      <c r="S35" s="27">
        <f t="shared" si="2"/>
        <v>0</v>
      </c>
      <c r="T35" s="42"/>
      <c r="U35" s="42"/>
      <c r="V35" s="17">
        <f t="shared" si="3"/>
        <v>0</v>
      </c>
      <c r="W35" s="27">
        <f t="shared" si="4"/>
        <v>0</v>
      </c>
    </row>
    <row r="36" spans="1:23" x14ac:dyDescent="0.35">
      <c r="A36" s="38">
        <v>3974532</v>
      </c>
      <c r="B36" s="38" t="s">
        <v>2058</v>
      </c>
      <c r="C36" s="39" t="s">
        <v>2059</v>
      </c>
      <c r="D36" s="40" t="s">
        <v>14</v>
      </c>
      <c r="E36" s="40" t="s">
        <v>496</v>
      </c>
      <c r="F36" s="40" t="s">
        <v>496</v>
      </c>
      <c r="G36" s="40" t="s">
        <v>854</v>
      </c>
      <c r="H36" s="40" t="s">
        <v>496</v>
      </c>
      <c r="I36" s="40" t="s">
        <v>431</v>
      </c>
      <c r="J36" s="40" t="s">
        <v>432</v>
      </c>
      <c r="K36" s="41">
        <v>57</v>
      </c>
      <c r="L36" s="40">
        <v>645490</v>
      </c>
      <c r="M36" s="40">
        <v>490297</v>
      </c>
      <c r="N36" s="40">
        <v>1</v>
      </c>
      <c r="O36" s="42"/>
      <c r="P36" s="42"/>
      <c r="Q36" s="42"/>
      <c r="R36" s="17">
        <f t="shared" si="1"/>
        <v>0</v>
      </c>
      <c r="S36" s="27">
        <f t="shared" si="2"/>
        <v>0</v>
      </c>
      <c r="T36" s="42"/>
      <c r="U36" s="42"/>
      <c r="V36" s="17">
        <f t="shared" si="3"/>
        <v>0</v>
      </c>
      <c r="W36" s="27">
        <f t="shared" si="4"/>
        <v>0</v>
      </c>
    </row>
    <row r="37" spans="1:23" x14ac:dyDescent="0.35">
      <c r="A37" s="38">
        <v>4017903</v>
      </c>
      <c r="B37" s="38" t="s">
        <v>2078</v>
      </c>
      <c r="C37" s="39" t="s">
        <v>2079</v>
      </c>
      <c r="D37" s="40" t="s">
        <v>14</v>
      </c>
      <c r="E37" s="40" t="s">
        <v>496</v>
      </c>
      <c r="F37" s="40" t="s">
        <v>496</v>
      </c>
      <c r="G37" s="40" t="s">
        <v>1034</v>
      </c>
      <c r="H37" s="40" t="s">
        <v>496</v>
      </c>
      <c r="I37" s="40" t="s">
        <v>2080</v>
      </c>
      <c r="J37" s="40" t="s">
        <v>2081</v>
      </c>
      <c r="K37" s="41">
        <v>25</v>
      </c>
      <c r="L37" s="40">
        <v>643921</v>
      </c>
      <c r="M37" s="40">
        <v>480939</v>
      </c>
      <c r="N37" s="40">
        <v>1</v>
      </c>
      <c r="O37" s="42"/>
      <c r="P37" s="42"/>
      <c r="Q37" s="42"/>
      <c r="R37" s="17">
        <f t="shared" si="1"/>
        <v>0</v>
      </c>
      <c r="S37" s="27">
        <f t="shared" si="2"/>
        <v>0</v>
      </c>
      <c r="T37" s="42"/>
      <c r="U37" s="42"/>
      <c r="V37" s="17">
        <f t="shared" si="3"/>
        <v>0</v>
      </c>
      <c r="W37" s="27">
        <f t="shared" si="4"/>
        <v>0</v>
      </c>
    </row>
    <row r="38" spans="1:23" x14ac:dyDescent="0.35">
      <c r="A38" s="38">
        <v>4020063</v>
      </c>
      <c r="B38" s="38" t="s">
        <v>2222</v>
      </c>
      <c r="C38" s="39" t="s">
        <v>2223</v>
      </c>
      <c r="D38" s="40" t="s">
        <v>14</v>
      </c>
      <c r="E38" s="40" t="s">
        <v>496</v>
      </c>
      <c r="F38" s="40" t="s">
        <v>496</v>
      </c>
      <c r="G38" s="40" t="s">
        <v>1034</v>
      </c>
      <c r="H38" s="40" t="s">
        <v>496</v>
      </c>
      <c r="I38" s="40" t="s">
        <v>2224</v>
      </c>
      <c r="J38" s="40" t="s">
        <v>2225</v>
      </c>
      <c r="K38" s="41" t="s">
        <v>2226</v>
      </c>
      <c r="L38" s="40">
        <v>643098</v>
      </c>
      <c r="M38" s="40">
        <v>478803</v>
      </c>
      <c r="N38" s="40">
        <v>1</v>
      </c>
      <c r="O38" s="42"/>
      <c r="P38" s="42"/>
      <c r="Q38" s="42"/>
      <c r="R38" s="17">
        <f t="shared" si="1"/>
        <v>0</v>
      </c>
      <c r="S38" s="27">
        <f t="shared" si="2"/>
        <v>0</v>
      </c>
      <c r="T38" s="42"/>
      <c r="U38" s="42"/>
      <c r="V38" s="17">
        <f t="shared" si="3"/>
        <v>0</v>
      </c>
      <c r="W38" s="27">
        <f t="shared" si="4"/>
        <v>0</v>
      </c>
    </row>
    <row r="39" spans="1:23" x14ac:dyDescent="0.35">
      <c r="A39" s="38">
        <v>4014493</v>
      </c>
      <c r="B39" s="38" t="s">
        <v>2235</v>
      </c>
      <c r="C39" s="39" t="s">
        <v>2236</v>
      </c>
      <c r="D39" s="40" t="s">
        <v>14</v>
      </c>
      <c r="E39" s="40" t="s">
        <v>496</v>
      </c>
      <c r="F39" s="40" t="s">
        <v>496</v>
      </c>
      <c r="G39" s="40" t="s">
        <v>506</v>
      </c>
      <c r="H39" s="40" t="s">
        <v>496</v>
      </c>
      <c r="I39" s="40" t="s">
        <v>2237</v>
      </c>
      <c r="J39" s="40" t="s">
        <v>2238</v>
      </c>
      <c r="K39" s="41">
        <v>141</v>
      </c>
      <c r="L39" s="40">
        <v>648173</v>
      </c>
      <c r="M39" s="40">
        <v>479490</v>
      </c>
      <c r="N39" s="40">
        <v>1</v>
      </c>
      <c r="O39" s="42"/>
      <c r="P39" s="42"/>
      <c r="Q39" s="42"/>
      <c r="R39" s="17">
        <f t="shared" si="1"/>
        <v>0</v>
      </c>
      <c r="S39" s="27">
        <f t="shared" si="2"/>
        <v>0</v>
      </c>
      <c r="T39" s="42"/>
      <c r="U39" s="42"/>
      <c r="V39" s="17">
        <f t="shared" si="3"/>
        <v>0</v>
      </c>
      <c r="W39" s="27">
        <f t="shared" si="4"/>
        <v>0</v>
      </c>
    </row>
    <row r="40" spans="1:23" x14ac:dyDescent="0.35">
      <c r="A40" s="38">
        <v>3936822</v>
      </c>
      <c r="B40" s="38" t="s">
        <v>2315</v>
      </c>
      <c r="C40" s="39" t="s">
        <v>2316</v>
      </c>
      <c r="D40" s="40" t="s">
        <v>14</v>
      </c>
      <c r="E40" s="40" t="s">
        <v>496</v>
      </c>
      <c r="F40" s="40" t="s">
        <v>496</v>
      </c>
      <c r="G40" s="40" t="s">
        <v>649</v>
      </c>
      <c r="H40" s="40" t="s">
        <v>496</v>
      </c>
      <c r="I40" s="40" t="s">
        <v>2317</v>
      </c>
      <c r="J40" s="40" t="s">
        <v>2318</v>
      </c>
      <c r="K40" s="41">
        <v>16</v>
      </c>
      <c r="L40" s="40">
        <v>637335</v>
      </c>
      <c r="M40" s="40">
        <v>492414</v>
      </c>
      <c r="N40" s="40">
        <v>1</v>
      </c>
      <c r="O40" s="42"/>
      <c r="P40" s="42"/>
      <c r="Q40" s="42"/>
      <c r="R40" s="17">
        <f t="shared" si="1"/>
        <v>0</v>
      </c>
      <c r="S40" s="27">
        <f t="shared" si="2"/>
        <v>0</v>
      </c>
      <c r="T40" s="42"/>
      <c r="U40" s="42"/>
      <c r="V40" s="17">
        <f t="shared" si="3"/>
        <v>0</v>
      </c>
      <c r="W40" s="27">
        <f t="shared" si="4"/>
        <v>0</v>
      </c>
    </row>
    <row r="41" spans="1:23" x14ac:dyDescent="0.35">
      <c r="A41" s="38">
        <v>3974412</v>
      </c>
      <c r="B41" s="38" t="s">
        <v>2351</v>
      </c>
      <c r="C41" s="39" t="s">
        <v>2352</v>
      </c>
      <c r="D41" s="40" t="s">
        <v>14</v>
      </c>
      <c r="E41" s="40" t="s">
        <v>496</v>
      </c>
      <c r="F41" s="40" t="s">
        <v>496</v>
      </c>
      <c r="G41" s="40" t="s">
        <v>524</v>
      </c>
      <c r="H41" s="40" t="s">
        <v>496</v>
      </c>
      <c r="I41" s="40" t="s">
        <v>2353</v>
      </c>
      <c r="J41" s="40" t="s">
        <v>2354</v>
      </c>
      <c r="K41" s="41" t="s">
        <v>620</v>
      </c>
      <c r="L41" s="40">
        <v>630672</v>
      </c>
      <c r="M41" s="40">
        <v>495835</v>
      </c>
      <c r="N41" s="40">
        <v>1</v>
      </c>
      <c r="O41" s="42"/>
      <c r="P41" s="42"/>
      <c r="Q41" s="42"/>
      <c r="R41" s="17">
        <f t="shared" si="1"/>
        <v>0</v>
      </c>
      <c r="S41" s="27">
        <f t="shared" si="2"/>
        <v>0</v>
      </c>
      <c r="T41" s="42"/>
      <c r="U41" s="42"/>
      <c r="V41" s="17">
        <f t="shared" si="3"/>
        <v>0</v>
      </c>
      <c r="W41" s="27">
        <f t="shared" si="4"/>
        <v>0</v>
      </c>
    </row>
    <row r="42" spans="1:23" x14ac:dyDescent="0.35">
      <c r="A42" s="38">
        <v>4009118</v>
      </c>
      <c r="B42" s="38" t="s">
        <v>2448</v>
      </c>
      <c r="C42" s="39" t="s">
        <v>2449</v>
      </c>
      <c r="D42" s="40" t="s">
        <v>14</v>
      </c>
      <c r="E42" s="40" t="s">
        <v>496</v>
      </c>
      <c r="F42" s="40" t="s">
        <v>496</v>
      </c>
      <c r="G42" s="40" t="s">
        <v>506</v>
      </c>
      <c r="H42" s="40" t="s">
        <v>496</v>
      </c>
      <c r="I42" s="40" t="s">
        <v>2450</v>
      </c>
      <c r="J42" s="40" t="s">
        <v>2451</v>
      </c>
      <c r="K42" s="41" t="s">
        <v>2452</v>
      </c>
      <c r="L42" s="40">
        <v>650741</v>
      </c>
      <c r="M42" s="40">
        <v>480962</v>
      </c>
      <c r="N42" s="40">
        <v>1</v>
      </c>
      <c r="O42" s="42"/>
      <c r="P42" s="42"/>
      <c r="Q42" s="42"/>
      <c r="R42" s="17">
        <f t="shared" si="1"/>
        <v>0</v>
      </c>
      <c r="S42" s="27">
        <f t="shared" si="2"/>
        <v>0</v>
      </c>
      <c r="T42" s="42"/>
      <c r="U42" s="42"/>
      <c r="V42" s="17">
        <f t="shared" si="3"/>
        <v>0</v>
      </c>
      <c r="W42" s="27">
        <f t="shared" si="4"/>
        <v>0</v>
      </c>
    </row>
    <row r="43" spans="1:23" x14ac:dyDescent="0.35">
      <c r="A43" s="38">
        <v>3976979</v>
      </c>
      <c r="B43" s="38" t="s">
        <v>2482</v>
      </c>
      <c r="C43" s="39" t="s">
        <v>2483</v>
      </c>
      <c r="D43" s="40" t="s">
        <v>14</v>
      </c>
      <c r="E43" s="40" t="s">
        <v>496</v>
      </c>
      <c r="F43" s="40" t="s">
        <v>496</v>
      </c>
      <c r="G43" s="40" t="s">
        <v>854</v>
      </c>
      <c r="H43" s="40" t="s">
        <v>496</v>
      </c>
      <c r="I43" s="40" t="s">
        <v>2484</v>
      </c>
      <c r="J43" s="40" t="s">
        <v>2485</v>
      </c>
      <c r="K43" s="41">
        <v>22</v>
      </c>
      <c r="L43" s="40">
        <v>648560</v>
      </c>
      <c r="M43" s="40">
        <v>490356</v>
      </c>
      <c r="N43" s="40">
        <v>1</v>
      </c>
      <c r="O43" s="42"/>
      <c r="P43" s="42"/>
      <c r="Q43" s="42"/>
      <c r="R43" s="17">
        <f t="shared" si="1"/>
        <v>0</v>
      </c>
      <c r="S43" s="27">
        <f t="shared" si="2"/>
        <v>0</v>
      </c>
      <c r="T43" s="42"/>
      <c r="U43" s="42"/>
      <c r="V43" s="17">
        <f t="shared" si="3"/>
        <v>0</v>
      </c>
      <c r="W43" s="27">
        <f t="shared" si="4"/>
        <v>0</v>
      </c>
    </row>
  </sheetData>
  <sheetProtection algorithmName="SHA-512" hashValue="Y3UxkWbCDyPHAVBttcbfx43pPXJnLEdSVftp8UoWEmz636VkBIeaUOgop5w4dYJkHDdjGP3D60knJdCcN5Budw==" saltValue="a1+3TRJNWJjMMDzjIEIWpQ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9"/>
  <sheetViews>
    <sheetView topLeftCell="A10" workbookViewId="0">
      <selection activeCell="T16" sqref="T16:U19"/>
    </sheetView>
  </sheetViews>
  <sheetFormatPr defaultColWidth="8.7265625" defaultRowHeight="14.5" x14ac:dyDescent="0.35"/>
  <cols>
    <col min="1" max="1" width="8.7265625" style="4"/>
    <col min="2" max="2" width="12.54296875" style="4" customWidth="1"/>
    <col min="3" max="11" width="8.7265625" style="4"/>
    <col min="12" max="12" width="14.54296875" style="4" customWidth="1"/>
    <col min="13" max="14" width="8.7265625" style="4"/>
    <col min="15" max="15" width="15.453125" style="4" customWidth="1"/>
    <col min="16" max="16" width="12.81640625" style="4" customWidth="1"/>
    <col min="17" max="17" width="19.54296875" style="4" customWidth="1"/>
    <col min="18" max="18" width="8.7265625" style="4"/>
    <col min="19" max="19" width="14.26953125" style="4" customWidth="1"/>
    <col min="20" max="20" width="8.7265625" style="4"/>
    <col min="21" max="21" width="18.81640625" style="4" customWidth="1"/>
    <col min="22" max="22" width="8.7265625" style="4"/>
    <col min="23" max="23" width="15.26953125" style="4" customWidth="1"/>
    <col min="24" max="16384" width="8.7265625" style="4"/>
  </cols>
  <sheetData>
    <row r="1" spans="1:23" ht="15" thickBot="1" x14ac:dyDescent="0.4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" thickTop="1" x14ac:dyDescent="0.35">
      <c r="A2" s="1">
        <v>72</v>
      </c>
      <c r="B2" s="1">
        <f>M14</f>
        <v>4</v>
      </c>
      <c r="C2" s="1" t="str">
        <f>E16</f>
        <v>WARSZAWA</v>
      </c>
      <c r="D2" s="1"/>
      <c r="E2" s="1"/>
      <c r="F2" s="1"/>
      <c r="G2" s="112" t="s">
        <v>3787</v>
      </c>
      <c r="H2" s="113"/>
      <c r="I2" s="114"/>
      <c r="J2" s="115" t="s">
        <v>3788</v>
      </c>
      <c r="K2" s="116"/>
      <c r="L2" s="117"/>
      <c r="Q2" s="5"/>
      <c r="R2" s="5"/>
      <c r="S2" s="5"/>
      <c r="T2" s="5"/>
    </row>
    <row r="3" spans="1:23" x14ac:dyDescent="0.3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2" x14ac:dyDescent="0.35">
      <c r="A4" s="118" t="s">
        <v>3795</v>
      </c>
      <c r="B4" s="118"/>
      <c r="C4" s="118"/>
      <c r="D4" s="118"/>
      <c r="E4" s="118"/>
      <c r="F4" s="10" t="s">
        <v>3796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106" t="s">
        <v>3797</v>
      </c>
      <c r="O4" s="107"/>
      <c r="P4" s="14">
        <v>1</v>
      </c>
      <c r="Q4" s="88"/>
      <c r="R4" s="89"/>
      <c r="S4" s="89"/>
      <c r="T4" s="89"/>
      <c r="U4" s="89"/>
      <c r="V4" s="90"/>
    </row>
    <row r="5" spans="1:23" ht="42" x14ac:dyDescent="0.35">
      <c r="A5" s="118" t="s">
        <v>3798</v>
      </c>
      <c r="B5" s="118"/>
      <c r="C5" s="118"/>
      <c r="D5" s="118"/>
      <c r="E5" s="118"/>
      <c r="F5" s="10" t="s">
        <v>3799</v>
      </c>
      <c r="G5" s="11">
        <f>ROUND(J5/M14/60,2)</f>
        <v>0</v>
      </c>
      <c r="H5" s="12">
        <f>ROUND(K5/M14/60,0)</f>
        <v>0</v>
      </c>
      <c r="I5" s="13">
        <f>G4+H4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106"/>
      <c r="O5" s="107"/>
      <c r="P5" s="14">
        <v>2</v>
      </c>
      <c r="Q5" s="88"/>
      <c r="R5" s="89"/>
      <c r="S5" s="89"/>
      <c r="T5" s="89"/>
      <c r="U5" s="89"/>
      <c r="V5" s="90"/>
    </row>
    <row r="6" spans="1:23" ht="64" x14ac:dyDescent="0.35">
      <c r="A6" s="108" t="s">
        <v>3800</v>
      </c>
      <c r="B6" s="108"/>
      <c r="C6" s="108"/>
      <c r="D6" s="108"/>
      <c r="E6" s="108"/>
      <c r="F6" s="3" t="s">
        <v>3801</v>
      </c>
      <c r="G6" s="15"/>
      <c r="H6" s="12">
        <f t="shared" ref="H6:H10" si="0">G6*0.23</f>
        <v>0</v>
      </c>
      <c r="I6" s="31">
        <f>ROUND(G6+H6,2)</f>
        <v>0</v>
      </c>
      <c r="J6" s="109" t="s">
        <v>3802</v>
      </c>
      <c r="K6" s="110"/>
      <c r="L6" s="111"/>
      <c r="P6" s="9" t="s">
        <v>3793</v>
      </c>
      <c r="Q6" s="1" t="s">
        <v>3794</v>
      </c>
      <c r="S6" s="5"/>
      <c r="T6" s="5"/>
    </row>
    <row r="7" spans="1:23" ht="64" x14ac:dyDescent="0.35">
      <c r="A7" s="108" t="s">
        <v>3803</v>
      </c>
      <c r="B7" s="108"/>
      <c r="C7" s="108"/>
      <c r="D7" s="108"/>
      <c r="E7" s="108"/>
      <c r="F7" s="3" t="s">
        <v>3804</v>
      </c>
      <c r="G7" s="15"/>
      <c r="H7" s="12">
        <f t="shared" si="0"/>
        <v>0</v>
      </c>
      <c r="I7" s="31">
        <f>ROUND(G6+H6,2)</f>
        <v>0</v>
      </c>
      <c r="J7" s="109" t="s">
        <v>3802</v>
      </c>
      <c r="K7" s="110"/>
      <c r="L7" s="111"/>
      <c r="P7" s="9"/>
      <c r="Q7" s="1"/>
      <c r="S7" s="5"/>
      <c r="T7" s="5"/>
    </row>
    <row r="8" spans="1:23" ht="53.5" x14ac:dyDescent="0.35">
      <c r="A8" s="108" t="s">
        <v>3805</v>
      </c>
      <c r="B8" s="108"/>
      <c r="C8" s="108"/>
      <c r="D8" s="108"/>
      <c r="E8" s="108"/>
      <c r="F8" s="3" t="s">
        <v>3806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106" t="s">
        <v>3807</v>
      </c>
      <c r="O8" s="107"/>
      <c r="P8" s="14">
        <v>1</v>
      </c>
      <c r="Q8" s="88"/>
      <c r="R8" s="89"/>
      <c r="S8" s="89"/>
      <c r="T8" s="89"/>
      <c r="U8" s="89"/>
      <c r="V8" s="90"/>
    </row>
    <row r="9" spans="1:23" ht="43" x14ac:dyDescent="0.35">
      <c r="A9" s="91" t="s">
        <v>3808</v>
      </c>
      <c r="B9" s="91"/>
      <c r="C9" s="91"/>
      <c r="D9" s="91"/>
      <c r="E9" s="91"/>
      <c r="F9" s="3" t="s">
        <v>3809</v>
      </c>
      <c r="G9" s="15"/>
      <c r="H9" s="12">
        <f t="shared" si="0"/>
        <v>0</v>
      </c>
      <c r="I9" s="31">
        <f>ROUND(G9+H9,2)</f>
        <v>0</v>
      </c>
      <c r="J9" s="92" t="s">
        <v>3802</v>
      </c>
      <c r="K9" s="93"/>
      <c r="L9" s="94"/>
      <c r="M9" s="1"/>
      <c r="N9" s="16"/>
      <c r="W9" s="17"/>
    </row>
    <row r="10" spans="1:23" ht="54" thickBot="1" x14ac:dyDescent="0.4">
      <c r="A10" s="91" t="s">
        <v>3810</v>
      </c>
      <c r="B10" s="91"/>
      <c r="C10" s="91"/>
      <c r="D10" s="91"/>
      <c r="E10" s="91"/>
      <c r="F10" s="3" t="s">
        <v>3811</v>
      </c>
      <c r="G10" s="18"/>
      <c r="H10" s="19">
        <f t="shared" si="0"/>
        <v>0</v>
      </c>
      <c r="I10" s="31">
        <f>ROUND(G10+H10,2)</f>
        <v>0</v>
      </c>
      <c r="J10" s="95" t="s">
        <v>3802</v>
      </c>
      <c r="K10" s="96"/>
      <c r="L10" s="97"/>
      <c r="M10" s="1"/>
      <c r="N10" s="1"/>
    </row>
    <row r="11" spans="1:23" ht="15" thickTop="1" x14ac:dyDescent="0.35">
      <c r="A11" s="20"/>
      <c r="B11" s="20"/>
      <c r="C11" s="20"/>
      <c r="D11" s="20"/>
      <c r="H11" s="20"/>
      <c r="I11" s="98"/>
      <c r="J11" s="99"/>
      <c r="K11" s="99"/>
      <c r="L11" s="100"/>
      <c r="M11" s="33" t="s">
        <v>3812</v>
      </c>
      <c r="N11" s="34"/>
      <c r="O11" s="1"/>
      <c r="P11" s="1"/>
      <c r="Q11" s="1"/>
      <c r="R11" s="1"/>
      <c r="S11" s="1"/>
      <c r="T11" s="1"/>
      <c r="U11" s="1"/>
      <c r="V11" s="21"/>
    </row>
    <row r="12" spans="1:23" ht="15" thickBot="1" x14ac:dyDescent="0.4">
      <c r="A12" s="20"/>
      <c r="B12" s="20"/>
      <c r="C12" s="20"/>
      <c r="D12" s="20"/>
      <c r="H12" s="22" t="s">
        <v>3813</v>
      </c>
      <c r="I12" s="101"/>
      <c r="J12" s="102"/>
      <c r="K12" s="102"/>
      <c r="L12" s="103"/>
      <c r="M12" s="104" t="s">
        <v>3814</v>
      </c>
      <c r="N12" s="105"/>
      <c r="O12" s="105"/>
      <c r="P12" s="105"/>
      <c r="Q12" s="105"/>
      <c r="R12" s="105"/>
      <c r="S12" s="105"/>
      <c r="T12" s="105"/>
      <c r="U12" s="105"/>
      <c r="V12" s="105"/>
    </row>
    <row r="13" spans="1:23" ht="15" thickTop="1" x14ac:dyDescent="0.35"/>
    <row r="14" spans="1:23" ht="34.5" customHeight="1" x14ac:dyDescent="0.3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4</v>
      </c>
      <c r="N14" s="25">
        <f>SUM(N16:N400)</f>
        <v>4</v>
      </c>
      <c r="P14" s="86" t="s">
        <v>3815</v>
      </c>
      <c r="Q14" s="87"/>
      <c r="R14" s="87"/>
      <c r="S14" s="87"/>
      <c r="T14" s="86" t="s">
        <v>3816</v>
      </c>
      <c r="U14" s="87"/>
      <c r="V14" s="87"/>
      <c r="W14" s="87"/>
    </row>
    <row r="15" spans="1:23" ht="73.5" x14ac:dyDescent="0.35">
      <c r="A15" s="35" t="s">
        <v>1</v>
      </c>
      <c r="B15" s="35" t="s">
        <v>2</v>
      </c>
      <c r="C15" s="36" t="s">
        <v>3</v>
      </c>
      <c r="D15" s="37" t="s">
        <v>4</v>
      </c>
      <c r="E15" s="37" t="s">
        <v>5</v>
      </c>
      <c r="F15" s="37" t="s">
        <v>6</v>
      </c>
      <c r="G15" s="37" t="s">
        <v>7</v>
      </c>
      <c r="H15" s="37" t="s">
        <v>8</v>
      </c>
      <c r="I15" s="37" t="s">
        <v>9</v>
      </c>
      <c r="J15" s="37" t="s">
        <v>10</v>
      </c>
      <c r="K15" s="37" t="s">
        <v>11</v>
      </c>
      <c r="L15" s="37" t="s">
        <v>12</v>
      </c>
      <c r="M15" s="37" t="s">
        <v>13</v>
      </c>
      <c r="N15" s="37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35">
      <c r="A16" s="38">
        <v>3925974</v>
      </c>
      <c r="B16" s="38" t="s">
        <v>800</v>
      </c>
      <c r="C16" s="39" t="s">
        <v>801</v>
      </c>
      <c r="D16" s="40" t="s">
        <v>14</v>
      </c>
      <c r="E16" s="40" t="s">
        <v>496</v>
      </c>
      <c r="F16" s="40" t="s">
        <v>496</v>
      </c>
      <c r="G16" s="40" t="s">
        <v>684</v>
      </c>
      <c r="H16" s="40" t="s">
        <v>496</v>
      </c>
      <c r="I16" s="40" t="s">
        <v>802</v>
      </c>
      <c r="J16" s="40" t="s">
        <v>803</v>
      </c>
      <c r="K16" s="41">
        <v>7</v>
      </c>
      <c r="L16" s="40">
        <v>627784</v>
      </c>
      <c r="M16" s="40">
        <v>483324</v>
      </c>
      <c r="N16" s="40">
        <v>1</v>
      </c>
      <c r="O16" s="42"/>
      <c r="P16" s="42"/>
      <c r="Q16" s="42"/>
      <c r="R16" s="17">
        <f>ROUND(Q16*0.23,2)</f>
        <v>0</v>
      </c>
      <c r="S16" s="27">
        <f>ROUND(Q16,2)+R16</f>
        <v>0</v>
      </c>
      <c r="T16" s="42"/>
      <c r="U16" s="42"/>
      <c r="V16" s="17">
        <f>ROUND(U16*0.23,2)</f>
        <v>0</v>
      </c>
      <c r="W16" s="27">
        <f>ROUND(U16,2)+V16</f>
        <v>0</v>
      </c>
    </row>
    <row r="17" spans="1:23" x14ac:dyDescent="0.35">
      <c r="A17" s="38">
        <v>4019887</v>
      </c>
      <c r="B17" s="38" t="s">
        <v>1814</v>
      </c>
      <c r="C17" s="39" t="s">
        <v>1815</v>
      </c>
      <c r="D17" s="40" t="s">
        <v>14</v>
      </c>
      <c r="E17" s="40" t="s">
        <v>496</v>
      </c>
      <c r="F17" s="40" t="s">
        <v>496</v>
      </c>
      <c r="G17" s="40" t="s">
        <v>1034</v>
      </c>
      <c r="H17" s="40" t="s">
        <v>496</v>
      </c>
      <c r="I17" s="40" t="s">
        <v>1816</v>
      </c>
      <c r="J17" s="40" t="s">
        <v>1817</v>
      </c>
      <c r="K17" s="41">
        <v>27</v>
      </c>
      <c r="L17" s="40">
        <v>643881</v>
      </c>
      <c r="M17" s="40">
        <v>474824</v>
      </c>
      <c r="N17" s="40">
        <v>1</v>
      </c>
      <c r="O17" s="42"/>
      <c r="P17" s="42"/>
      <c r="Q17" s="42"/>
      <c r="R17" s="17">
        <f t="shared" ref="R17:R19" si="1">ROUND(Q17*0.23,2)</f>
        <v>0</v>
      </c>
      <c r="S17" s="27">
        <f t="shared" ref="S17:S19" si="2">ROUND(Q17,2)+R17</f>
        <v>0</v>
      </c>
      <c r="T17" s="42"/>
      <c r="U17" s="42"/>
      <c r="V17" s="17">
        <f t="shared" ref="V17:V19" si="3">ROUND(U17*0.23,2)</f>
        <v>0</v>
      </c>
      <c r="W17" s="27">
        <f t="shared" ref="W17:W19" si="4">ROUND(U17,2)+V17</f>
        <v>0</v>
      </c>
    </row>
    <row r="18" spans="1:23" x14ac:dyDescent="0.35">
      <c r="A18" s="38">
        <v>3928768</v>
      </c>
      <c r="B18" s="38" t="s">
        <v>2186</v>
      </c>
      <c r="C18" s="39" t="s">
        <v>2187</v>
      </c>
      <c r="D18" s="40" t="s">
        <v>14</v>
      </c>
      <c r="E18" s="40" t="s">
        <v>496</v>
      </c>
      <c r="F18" s="40" t="s">
        <v>496</v>
      </c>
      <c r="G18" s="40" t="s">
        <v>684</v>
      </c>
      <c r="H18" s="40" t="s">
        <v>496</v>
      </c>
      <c r="I18" s="40" t="s">
        <v>2188</v>
      </c>
      <c r="J18" s="40" t="s">
        <v>2189</v>
      </c>
      <c r="K18" s="41">
        <v>16</v>
      </c>
      <c r="L18" s="40">
        <v>629065</v>
      </c>
      <c r="M18" s="40">
        <v>483034</v>
      </c>
      <c r="N18" s="40">
        <v>1</v>
      </c>
      <c r="O18" s="42"/>
      <c r="P18" s="42"/>
      <c r="Q18" s="42"/>
      <c r="R18" s="17">
        <f t="shared" si="1"/>
        <v>0</v>
      </c>
      <c r="S18" s="27">
        <f t="shared" si="2"/>
        <v>0</v>
      </c>
      <c r="T18" s="42"/>
      <c r="U18" s="42"/>
      <c r="V18" s="17">
        <f t="shared" si="3"/>
        <v>0</v>
      </c>
      <c r="W18" s="27">
        <f t="shared" si="4"/>
        <v>0</v>
      </c>
    </row>
    <row r="19" spans="1:23" x14ac:dyDescent="0.35">
      <c r="A19" s="38">
        <v>4026465</v>
      </c>
      <c r="B19" s="38" t="s">
        <v>2542</v>
      </c>
      <c r="C19" s="39" t="s">
        <v>2543</v>
      </c>
      <c r="D19" s="40" t="s">
        <v>14</v>
      </c>
      <c r="E19" s="40" t="s">
        <v>496</v>
      </c>
      <c r="F19" s="40" t="s">
        <v>496</v>
      </c>
      <c r="G19" s="40" t="s">
        <v>540</v>
      </c>
      <c r="H19" s="40" t="s">
        <v>496</v>
      </c>
      <c r="I19" s="40" t="s">
        <v>2544</v>
      </c>
      <c r="J19" s="40" t="s">
        <v>2545</v>
      </c>
      <c r="K19" s="41">
        <v>110</v>
      </c>
      <c r="L19" s="40">
        <v>633034</v>
      </c>
      <c r="M19" s="40">
        <v>480868</v>
      </c>
      <c r="N19" s="40">
        <v>1</v>
      </c>
      <c r="O19" s="42"/>
      <c r="P19" s="42"/>
      <c r="Q19" s="42"/>
      <c r="R19" s="17">
        <f t="shared" si="1"/>
        <v>0</v>
      </c>
      <c r="S19" s="27">
        <f t="shared" si="2"/>
        <v>0</v>
      </c>
      <c r="T19" s="42"/>
      <c r="U19" s="42"/>
      <c r="V19" s="17">
        <f t="shared" si="3"/>
        <v>0</v>
      </c>
      <c r="W19" s="27">
        <f t="shared" si="4"/>
        <v>0</v>
      </c>
    </row>
  </sheetData>
  <sheetProtection algorithmName="SHA-512" hashValue="ZZ36ib1VsNfszbxmMfewZmOJ9tmkbXWYdmSRapV2AyrDli1+GaW9xoGkF590ioXQ8t/dq4+6jkNPJOUNnxbokA==" saltValue="r238lqIbhRp+NPQNx6JIsQ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9"/>
  <sheetViews>
    <sheetView topLeftCell="A13" workbookViewId="0">
      <selection activeCell="T16" sqref="T16:U39"/>
    </sheetView>
  </sheetViews>
  <sheetFormatPr defaultColWidth="8.7265625" defaultRowHeight="14.5" x14ac:dyDescent="0.35"/>
  <cols>
    <col min="1" max="1" width="8.7265625" style="4"/>
    <col min="2" max="2" width="12.54296875" style="4" customWidth="1"/>
    <col min="3" max="11" width="8.7265625" style="4"/>
    <col min="12" max="12" width="14.54296875" style="4" customWidth="1"/>
    <col min="13" max="14" width="8.7265625" style="4"/>
    <col min="15" max="15" width="15.453125" style="4" customWidth="1"/>
    <col min="16" max="16" width="12.81640625" style="4" customWidth="1"/>
    <col min="17" max="17" width="19.54296875" style="4" customWidth="1"/>
    <col min="18" max="18" width="8.7265625" style="4"/>
    <col min="19" max="19" width="14.26953125" style="4" customWidth="1"/>
    <col min="20" max="20" width="8.7265625" style="4"/>
    <col min="21" max="21" width="18.81640625" style="4" customWidth="1"/>
    <col min="22" max="22" width="8.7265625" style="4"/>
    <col min="23" max="23" width="15.26953125" style="4" customWidth="1"/>
    <col min="24" max="16384" width="8.7265625" style="4"/>
  </cols>
  <sheetData>
    <row r="1" spans="1:23" ht="15" thickBot="1" x14ac:dyDescent="0.4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" thickTop="1" x14ac:dyDescent="0.35">
      <c r="A2" s="1">
        <v>71</v>
      </c>
      <c r="B2" s="1">
        <f>M14</f>
        <v>24</v>
      </c>
      <c r="C2" s="1" t="str">
        <f>E16</f>
        <v>WARSZAWA</v>
      </c>
      <c r="D2" s="1"/>
      <c r="E2" s="1"/>
      <c r="F2" s="1"/>
      <c r="G2" s="112" t="s">
        <v>3787</v>
      </c>
      <c r="H2" s="113"/>
      <c r="I2" s="114"/>
      <c r="J2" s="115" t="s">
        <v>3788</v>
      </c>
      <c r="K2" s="116"/>
      <c r="L2" s="117"/>
      <c r="Q2" s="5"/>
      <c r="R2" s="5"/>
      <c r="S2" s="5"/>
      <c r="T2" s="5"/>
    </row>
    <row r="3" spans="1:23" x14ac:dyDescent="0.3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2" x14ac:dyDescent="0.35">
      <c r="A4" s="118" t="s">
        <v>3795</v>
      </c>
      <c r="B4" s="118"/>
      <c r="C4" s="118"/>
      <c r="D4" s="118"/>
      <c r="E4" s="118"/>
      <c r="F4" s="10" t="s">
        <v>3796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106" t="s">
        <v>3797</v>
      </c>
      <c r="O4" s="107"/>
      <c r="P4" s="14">
        <v>1</v>
      </c>
      <c r="Q4" s="88"/>
      <c r="R4" s="89"/>
      <c r="S4" s="89"/>
      <c r="T4" s="89"/>
      <c r="U4" s="89"/>
      <c r="V4" s="90"/>
    </row>
    <row r="5" spans="1:23" ht="42" x14ac:dyDescent="0.35">
      <c r="A5" s="118" t="s">
        <v>3798</v>
      </c>
      <c r="B5" s="118"/>
      <c r="C5" s="118"/>
      <c r="D5" s="118"/>
      <c r="E5" s="118"/>
      <c r="F5" s="10" t="s">
        <v>3799</v>
      </c>
      <c r="G5" s="11">
        <f>ROUND(J5/M14/60,2)</f>
        <v>0</v>
      </c>
      <c r="H5" s="12">
        <f>ROUND(K5/M14/60,0)</f>
        <v>0</v>
      </c>
      <c r="I5" s="13">
        <f>G4+H4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106"/>
      <c r="O5" s="107"/>
      <c r="P5" s="14">
        <v>2</v>
      </c>
      <c r="Q5" s="88"/>
      <c r="R5" s="89"/>
      <c r="S5" s="89"/>
      <c r="T5" s="89"/>
      <c r="U5" s="89"/>
      <c r="V5" s="90"/>
    </row>
    <row r="6" spans="1:23" ht="64" x14ac:dyDescent="0.35">
      <c r="A6" s="108" t="s">
        <v>3800</v>
      </c>
      <c r="B6" s="108"/>
      <c r="C6" s="108"/>
      <c r="D6" s="108"/>
      <c r="E6" s="108"/>
      <c r="F6" s="3" t="s">
        <v>3801</v>
      </c>
      <c r="G6" s="15"/>
      <c r="H6" s="12">
        <f t="shared" ref="H6:H10" si="0">G6*0.23</f>
        <v>0</v>
      </c>
      <c r="I6" s="31">
        <f>ROUND(G6+H6,2)</f>
        <v>0</v>
      </c>
      <c r="J6" s="109" t="s">
        <v>3802</v>
      </c>
      <c r="K6" s="110"/>
      <c r="L6" s="111"/>
      <c r="P6" s="9" t="s">
        <v>3793</v>
      </c>
      <c r="Q6" s="1" t="s">
        <v>3794</v>
      </c>
      <c r="S6" s="5"/>
      <c r="T6" s="5"/>
    </row>
    <row r="7" spans="1:23" ht="64" x14ac:dyDescent="0.35">
      <c r="A7" s="108" t="s">
        <v>3803</v>
      </c>
      <c r="B7" s="108"/>
      <c r="C7" s="108"/>
      <c r="D7" s="108"/>
      <c r="E7" s="108"/>
      <c r="F7" s="3" t="s">
        <v>3804</v>
      </c>
      <c r="G7" s="15"/>
      <c r="H7" s="12">
        <f t="shared" si="0"/>
        <v>0</v>
      </c>
      <c r="I7" s="31">
        <f>ROUND(G6+H6,2)</f>
        <v>0</v>
      </c>
      <c r="J7" s="109" t="s">
        <v>3802</v>
      </c>
      <c r="K7" s="110"/>
      <c r="L7" s="111"/>
      <c r="P7" s="9"/>
      <c r="Q7" s="1"/>
      <c r="S7" s="5"/>
      <c r="T7" s="5"/>
    </row>
    <row r="8" spans="1:23" ht="53.5" x14ac:dyDescent="0.35">
      <c r="A8" s="108" t="s">
        <v>3805</v>
      </c>
      <c r="B8" s="108"/>
      <c r="C8" s="108"/>
      <c r="D8" s="108"/>
      <c r="E8" s="108"/>
      <c r="F8" s="3" t="s">
        <v>3806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106" t="s">
        <v>3807</v>
      </c>
      <c r="O8" s="107"/>
      <c r="P8" s="14">
        <v>1</v>
      </c>
      <c r="Q8" s="88"/>
      <c r="R8" s="89"/>
      <c r="S8" s="89"/>
      <c r="T8" s="89"/>
      <c r="U8" s="89"/>
      <c r="V8" s="90"/>
    </row>
    <row r="9" spans="1:23" ht="43" x14ac:dyDescent="0.35">
      <c r="A9" s="91" t="s">
        <v>3808</v>
      </c>
      <c r="B9" s="91"/>
      <c r="C9" s="91"/>
      <c r="D9" s="91"/>
      <c r="E9" s="91"/>
      <c r="F9" s="3" t="s">
        <v>3809</v>
      </c>
      <c r="G9" s="15"/>
      <c r="H9" s="12">
        <f t="shared" si="0"/>
        <v>0</v>
      </c>
      <c r="I9" s="31">
        <f>ROUND(G9+H9,2)</f>
        <v>0</v>
      </c>
      <c r="J9" s="92" t="s">
        <v>3802</v>
      </c>
      <c r="K9" s="93"/>
      <c r="L9" s="94"/>
      <c r="M9" s="1"/>
      <c r="N9" s="16"/>
      <c r="W9" s="17"/>
    </row>
    <row r="10" spans="1:23" ht="54" thickBot="1" x14ac:dyDescent="0.4">
      <c r="A10" s="91" t="s">
        <v>3810</v>
      </c>
      <c r="B10" s="91"/>
      <c r="C10" s="91"/>
      <c r="D10" s="91"/>
      <c r="E10" s="91"/>
      <c r="F10" s="3" t="s">
        <v>3811</v>
      </c>
      <c r="G10" s="18"/>
      <c r="H10" s="19">
        <f t="shared" si="0"/>
        <v>0</v>
      </c>
      <c r="I10" s="31">
        <f>ROUND(G10+H10,2)</f>
        <v>0</v>
      </c>
      <c r="J10" s="95" t="s">
        <v>3802</v>
      </c>
      <c r="K10" s="96"/>
      <c r="L10" s="97"/>
      <c r="M10" s="1"/>
      <c r="N10" s="1"/>
    </row>
    <row r="11" spans="1:23" ht="15" thickTop="1" x14ac:dyDescent="0.35">
      <c r="A11" s="20"/>
      <c r="B11" s="20"/>
      <c r="C11" s="20"/>
      <c r="D11" s="20"/>
      <c r="H11" s="20"/>
      <c r="I11" s="98"/>
      <c r="J11" s="99"/>
      <c r="K11" s="99"/>
      <c r="L11" s="100"/>
      <c r="M11" s="33" t="s">
        <v>3812</v>
      </c>
      <c r="N11" s="34"/>
      <c r="O11" s="1"/>
      <c r="P11" s="1"/>
      <c r="Q11" s="1"/>
      <c r="R11" s="1"/>
      <c r="S11" s="1"/>
      <c r="T11" s="1"/>
      <c r="U11" s="1"/>
      <c r="V11" s="21"/>
    </row>
    <row r="12" spans="1:23" ht="15" thickBot="1" x14ac:dyDescent="0.4">
      <c r="A12" s="20"/>
      <c r="B12" s="20"/>
      <c r="C12" s="20"/>
      <c r="D12" s="20"/>
      <c r="H12" s="22" t="s">
        <v>3813</v>
      </c>
      <c r="I12" s="101"/>
      <c r="J12" s="102"/>
      <c r="K12" s="102"/>
      <c r="L12" s="103"/>
      <c r="M12" s="104" t="s">
        <v>3814</v>
      </c>
      <c r="N12" s="105"/>
      <c r="O12" s="105"/>
      <c r="P12" s="105"/>
      <c r="Q12" s="105"/>
      <c r="R12" s="105"/>
      <c r="S12" s="105"/>
      <c r="T12" s="105"/>
      <c r="U12" s="105"/>
      <c r="V12" s="105"/>
    </row>
    <row r="13" spans="1:23" ht="15" thickTop="1" x14ac:dyDescent="0.35"/>
    <row r="14" spans="1:23" ht="34.5" customHeight="1" x14ac:dyDescent="0.3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24</v>
      </c>
      <c r="N14" s="25">
        <f>SUM(N16:N400)</f>
        <v>24</v>
      </c>
      <c r="P14" s="86" t="s">
        <v>3815</v>
      </c>
      <c r="Q14" s="87"/>
      <c r="R14" s="87"/>
      <c r="S14" s="87"/>
      <c r="T14" s="86" t="s">
        <v>3816</v>
      </c>
      <c r="U14" s="87"/>
      <c r="V14" s="87"/>
      <c r="W14" s="87"/>
    </row>
    <row r="15" spans="1:23" ht="73.5" x14ac:dyDescent="0.35">
      <c r="A15" s="35" t="s">
        <v>1</v>
      </c>
      <c r="B15" s="35" t="s">
        <v>2</v>
      </c>
      <c r="C15" s="36" t="s">
        <v>3</v>
      </c>
      <c r="D15" s="37" t="s">
        <v>4</v>
      </c>
      <c r="E15" s="37" t="s">
        <v>5</v>
      </c>
      <c r="F15" s="37" t="s">
        <v>6</v>
      </c>
      <c r="G15" s="37" t="s">
        <v>7</v>
      </c>
      <c r="H15" s="37" t="s">
        <v>8</v>
      </c>
      <c r="I15" s="37" t="s">
        <v>9</v>
      </c>
      <c r="J15" s="37" t="s">
        <v>10</v>
      </c>
      <c r="K15" s="37" t="s">
        <v>11</v>
      </c>
      <c r="L15" s="37" t="s">
        <v>12</v>
      </c>
      <c r="M15" s="37" t="s">
        <v>13</v>
      </c>
      <c r="N15" s="37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35">
      <c r="A16" s="38">
        <v>3934253</v>
      </c>
      <c r="B16" s="38" t="s">
        <v>494</v>
      </c>
      <c r="C16" s="39" t="s">
        <v>495</v>
      </c>
      <c r="D16" s="40" t="s">
        <v>14</v>
      </c>
      <c r="E16" s="40" t="s">
        <v>496</v>
      </c>
      <c r="F16" s="40" t="s">
        <v>496</v>
      </c>
      <c r="G16" s="40" t="s">
        <v>497</v>
      </c>
      <c r="H16" s="40" t="s">
        <v>496</v>
      </c>
      <c r="I16" s="40" t="s">
        <v>498</v>
      </c>
      <c r="J16" s="40" t="s">
        <v>499</v>
      </c>
      <c r="K16" s="41">
        <v>10</v>
      </c>
      <c r="L16" s="40">
        <v>642499</v>
      </c>
      <c r="M16" s="40">
        <v>486667</v>
      </c>
      <c r="N16" s="40">
        <v>1</v>
      </c>
      <c r="O16" s="42"/>
      <c r="P16" s="42"/>
      <c r="Q16" s="42"/>
      <c r="R16" s="17">
        <f>ROUND(Q16*0.23,2)</f>
        <v>0</v>
      </c>
      <c r="S16" s="27">
        <f>ROUND(Q16,2)+R16</f>
        <v>0</v>
      </c>
      <c r="T16" s="42"/>
      <c r="U16" s="42"/>
      <c r="V16" s="17">
        <f>ROUND(U16*0.23,2)</f>
        <v>0</v>
      </c>
      <c r="W16" s="27">
        <f>ROUND(U16,2)+V16</f>
        <v>0</v>
      </c>
    </row>
    <row r="17" spans="1:23" x14ac:dyDescent="0.35">
      <c r="A17" s="38">
        <v>3923530</v>
      </c>
      <c r="B17" s="38" t="s">
        <v>633</v>
      </c>
      <c r="C17" s="39" t="s">
        <v>634</v>
      </c>
      <c r="D17" s="40" t="s">
        <v>14</v>
      </c>
      <c r="E17" s="40" t="s">
        <v>496</v>
      </c>
      <c r="F17" s="40" t="s">
        <v>496</v>
      </c>
      <c r="G17" s="40" t="s">
        <v>578</v>
      </c>
      <c r="H17" s="40" t="s">
        <v>496</v>
      </c>
      <c r="I17" s="40" t="s">
        <v>635</v>
      </c>
      <c r="J17" s="40" t="s">
        <v>636</v>
      </c>
      <c r="K17" s="41">
        <v>13</v>
      </c>
      <c r="L17" s="40">
        <v>634639</v>
      </c>
      <c r="M17" s="40">
        <v>484589</v>
      </c>
      <c r="N17" s="40">
        <v>1</v>
      </c>
      <c r="O17" s="42"/>
      <c r="P17" s="42"/>
      <c r="Q17" s="42"/>
      <c r="R17" s="17">
        <f t="shared" ref="R17:R39" si="1">ROUND(Q17*0.23,2)</f>
        <v>0</v>
      </c>
      <c r="S17" s="27">
        <f t="shared" ref="S17:S39" si="2">ROUND(Q17,2)+R17</f>
        <v>0</v>
      </c>
      <c r="T17" s="42"/>
      <c r="U17" s="42"/>
      <c r="V17" s="17">
        <f t="shared" ref="V17:V39" si="3">ROUND(U17*0.23,2)</f>
        <v>0</v>
      </c>
      <c r="W17" s="27">
        <f t="shared" ref="W17:W39" si="4">ROUND(U17,2)+V17</f>
        <v>0</v>
      </c>
    </row>
    <row r="18" spans="1:23" x14ac:dyDescent="0.35">
      <c r="A18" s="38">
        <v>3924657</v>
      </c>
      <c r="B18" s="38" t="s">
        <v>662</v>
      </c>
      <c r="C18" s="39" t="s">
        <v>663</v>
      </c>
      <c r="D18" s="40" t="s">
        <v>14</v>
      </c>
      <c r="E18" s="40" t="s">
        <v>496</v>
      </c>
      <c r="F18" s="40" t="s">
        <v>496</v>
      </c>
      <c r="G18" s="40" t="s">
        <v>578</v>
      </c>
      <c r="H18" s="40" t="s">
        <v>496</v>
      </c>
      <c r="I18" s="40" t="s">
        <v>664</v>
      </c>
      <c r="J18" s="40" t="s">
        <v>665</v>
      </c>
      <c r="K18" s="41">
        <v>7</v>
      </c>
      <c r="L18" s="40">
        <v>634696</v>
      </c>
      <c r="M18" s="40">
        <v>484744</v>
      </c>
      <c r="N18" s="40">
        <v>1</v>
      </c>
      <c r="O18" s="42"/>
      <c r="P18" s="42"/>
      <c r="Q18" s="42"/>
      <c r="R18" s="17">
        <f t="shared" si="1"/>
        <v>0</v>
      </c>
      <c r="S18" s="27">
        <f t="shared" si="2"/>
        <v>0</v>
      </c>
      <c r="T18" s="42"/>
      <c r="U18" s="42"/>
      <c r="V18" s="17">
        <f t="shared" si="3"/>
        <v>0</v>
      </c>
      <c r="W18" s="27">
        <f t="shared" si="4"/>
        <v>0</v>
      </c>
    </row>
    <row r="19" spans="1:23" x14ac:dyDescent="0.35">
      <c r="A19" s="38">
        <v>3916009</v>
      </c>
      <c r="B19" s="38" t="s">
        <v>666</v>
      </c>
      <c r="C19" s="39" t="s">
        <v>667</v>
      </c>
      <c r="D19" s="40" t="s">
        <v>14</v>
      </c>
      <c r="E19" s="40" t="s">
        <v>496</v>
      </c>
      <c r="F19" s="40" t="s">
        <v>496</v>
      </c>
      <c r="G19" s="40" t="s">
        <v>549</v>
      </c>
      <c r="H19" s="40" t="s">
        <v>496</v>
      </c>
      <c r="I19" s="40" t="s">
        <v>668</v>
      </c>
      <c r="J19" s="40" t="s">
        <v>669</v>
      </c>
      <c r="K19" s="41">
        <v>9</v>
      </c>
      <c r="L19" s="40">
        <v>639773</v>
      </c>
      <c r="M19" s="40">
        <v>483640</v>
      </c>
      <c r="N19" s="40">
        <v>1</v>
      </c>
      <c r="O19" s="42"/>
      <c r="P19" s="42"/>
      <c r="Q19" s="42"/>
      <c r="R19" s="17">
        <f t="shared" si="1"/>
        <v>0</v>
      </c>
      <c r="S19" s="27">
        <f t="shared" si="2"/>
        <v>0</v>
      </c>
      <c r="T19" s="42"/>
      <c r="U19" s="42"/>
      <c r="V19" s="17">
        <f t="shared" si="3"/>
        <v>0</v>
      </c>
      <c r="W19" s="27">
        <f t="shared" si="4"/>
        <v>0</v>
      </c>
    </row>
    <row r="20" spans="1:23" x14ac:dyDescent="0.35">
      <c r="A20" s="38">
        <v>3937380</v>
      </c>
      <c r="B20" s="38" t="s">
        <v>723</v>
      </c>
      <c r="C20" s="39" t="s">
        <v>724</v>
      </c>
      <c r="D20" s="40" t="s">
        <v>14</v>
      </c>
      <c r="E20" s="40" t="s">
        <v>496</v>
      </c>
      <c r="F20" s="40" t="s">
        <v>496</v>
      </c>
      <c r="G20" s="40" t="s">
        <v>613</v>
      </c>
      <c r="H20" s="40" t="s">
        <v>496</v>
      </c>
      <c r="I20" s="40" t="s">
        <v>153</v>
      </c>
      <c r="J20" s="40" t="s">
        <v>154</v>
      </c>
      <c r="K20" s="41">
        <v>12</v>
      </c>
      <c r="L20" s="40">
        <v>637388</v>
      </c>
      <c r="M20" s="40">
        <v>489081</v>
      </c>
      <c r="N20" s="40">
        <v>1</v>
      </c>
      <c r="O20" s="42"/>
      <c r="P20" s="42"/>
      <c r="Q20" s="42"/>
      <c r="R20" s="17">
        <f t="shared" si="1"/>
        <v>0</v>
      </c>
      <c r="S20" s="27">
        <f t="shared" si="2"/>
        <v>0</v>
      </c>
      <c r="T20" s="42"/>
      <c r="U20" s="42"/>
      <c r="V20" s="17">
        <f t="shared" si="3"/>
        <v>0</v>
      </c>
      <c r="W20" s="27">
        <f t="shared" si="4"/>
        <v>0</v>
      </c>
    </row>
    <row r="21" spans="1:23" x14ac:dyDescent="0.35">
      <c r="A21" s="38">
        <v>3942001</v>
      </c>
      <c r="B21" s="38" t="s">
        <v>741</v>
      </c>
      <c r="C21" s="39" t="s">
        <v>742</v>
      </c>
      <c r="D21" s="40" t="s">
        <v>14</v>
      </c>
      <c r="E21" s="40" t="s">
        <v>496</v>
      </c>
      <c r="F21" s="40" t="s">
        <v>496</v>
      </c>
      <c r="G21" s="40" t="s">
        <v>627</v>
      </c>
      <c r="H21" s="40" t="s">
        <v>496</v>
      </c>
      <c r="I21" s="40" t="s">
        <v>743</v>
      </c>
      <c r="J21" s="40" t="s">
        <v>744</v>
      </c>
      <c r="K21" s="41">
        <v>22</v>
      </c>
      <c r="L21" s="40">
        <v>635840</v>
      </c>
      <c r="M21" s="40">
        <v>487596</v>
      </c>
      <c r="N21" s="40">
        <v>1</v>
      </c>
      <c r="O21" s="42"/>
      <c r="P21" s="42"/>
      <c r="Q21" s="42"/>
      <c r="R21" s="17">
        <f t="shared" si="1"/>
        <v>0</v>
      </c>
      <c r="S21" s="27">
        <f t="shared" si="2"/>
        <v>0</v>
      </c>
      <c r="T21" s="42"/>
      <c r="U21" s="42"/>
      <c r="V21" s="17">
        <f t="shared" si="3"/>
        <v>0</v>
      </c>
      <c r="W21" s="27">
        <f t="shared" si="4"/>
        <v>0</v>
      </c>
    </row>
    <row r="22" spans="1:23" x14ac:dyDescent="0.35">
      <c r="A22" s="38">
        <v>3992714</v>
      </c>
      <c r="B22" s="38" t="s">
        <v>1057</v>
      </c>
      <c r="C22" s="39" t="s">
        <v>1058</v>
      </c>
      <c r="D22" s="40" t="s">
        <v>14</v>
      </c>
      <c r="E22" s="40" t="s">
        <v>496</v>
      </c>
      <c r="F22" s="40" t="s">
        <v>496</v>
      </c>
      <c r="G22" s="40" t="s">
        <v>606</v>
      </c>
      <c r="H22" s="40" t="s">
        <v>496</v>
      </c>
      <c r="I22" s="40" t="s">
        <v>1059</v>
      </c>
      <c r="J22" s="40" t="s">
        <v>1060</v>
      </c>
      <c r="K22" s="41" t="s">
        <v>269</v>
      </c>
      <c r="L22" s="40">
        <v>639601</v>
      </c>
      <c r="M22" s="40">
        <v>478051</v>
      </c>
      <c r="N22" s="40">
        <v>1</v>
      </c>
      <c r="O22" s="42"/>
      <c r="P22" s="42"/>
      <c r="Q22" s="42"/>
      <c r="R22" s="17">
        <f t="shared" si="1"/>
        <v>0</v>
      </c>
      <c r="S22" s="27">
        <f t="shared" si="2"/>
        <v>0</v>
      </c>
      <c r="T22" s="42"/>
      <c r="U22" s="42"/>
      <c r="V22" s="17">
        <f t="shared" si="3"/>
        <v>0</v>
      </c>
      <c r="W22" s="27">
        <f t="shared" si="4"/>
        <v>0</v>
      </c>
    </row>
    <row r="23" spans="1:23" x14ac:dyDescent="0.35">
      <c r="A23" s="38">
        <v>3970689</v>
      </c>
      <c r="B23" s="38" t="s">
        <v>1063</v>
      </c>
      <c r="C23" s="39" t="s">
        <v>1064</v>
      </c>
      <c r="D23" s="40" t="s">
        <v>14</v>
      </c>
      <c r="E23" s="40" t="s">
        <v>496</v>
      </c>
      <c r="F23" s="40" t="s">
        <v>496</v>
      </c>
      <c r="G23" s="40" t="s">
        <v>524</v>
      </c>
      <c r="H23" s="40" t="s">
        <v>496</v>
      </c>
      <c r="I23" s="40" t="s">
        <v>1065</v>
      </c>
      <c r="J23" s="40" t="s">
        <v>1066</v>
      </c>
      <c r="K23" s="41" t="s">
        <v>1067</v>
      </c>
      <c r="L23" s="40">
        <v>631572</v>
      </c>
      <c r="M23" s="40">
        <v>494757</v>
      </c>
      <c r="N23" s="40">
        <v>1</v>
      </c>
      <c r="O23" s="42"/>
      <c r="P23" s="42"/>
      <c r="Q23" s="42"/>
      <c r="R23" s="17">
        <f t="shared" si="1"/>
        <v>0</v>
      </c>
      <c r="S23" s="27">
        <f t="shared" si="2"/>
        <v>0</v>
      </c>
      <c r="T23" s="42"/>
      <c r="U23" s="42"/>
      <c r="V23" s="17">
        <f t="shared" si="3"/>
        <v>0</v>
      </c>
      <c r="W23" s="27">
        <f t="shared" si="4"/>
        <v>0</v>
      </c>
    </row>
    <row r="24" spans="1:23" x14ac:dyDescent="0.35">
      <c r="A24" s="38">
        <v>3923870</v>
      </c>
      <c r="B24" s="38" t="s">
        <v>1116</v>
      </c>
      <c r="C24" s="39" t="s">
        <v>1117</v>
      </c>
      <c r="D24" s="40" t="s">
        <v>14</v>
      </c>
      <c r="E24" s="40" t="s">
        <v>496</v>
      </c>
      <c r="F24" s="40" t="s">
        <v>496</v>
      </c>
      <c r="G24" s="40" t="s">
        <v>578</v>
      </c>
      <c r="H24" s="40" t="s">
        <v>496</v>
      </c>
      <c r="I24" s="40" t="s">
        <v>1118</v>
      </c>
      <c r="J24" s="40" t="s">
        <v>1119</v>
      </c>
      <c r="K24" s="41" t="s">
        <v>1120</v>
      </c>
      <c r="L24" s="40">
        <v>635369</v>
      </c>
      <c r="M24" s="40">
        <v>483531</v>
      </c>
      <c r="N24" s="40">
        <v>1</v>
      </c>
      <c r="O24" s="42"/>
      <c r="P24" s="42"/>
      <c r="Q24" s="42"/>
      <c r="R24" s="17">
        <f t="shared" si="1"/>
        <v>0</v>
      </c>
      <c r="S24" s="27">
        <f t="shared" si="2"/>
        <v>0</v>
      </c>
      <c r="T24" s="42"/>
      <c r="U24" s="42"/>
      <c r="V24" s="17">
        <f t="shared" si="3"/>
        <v>0</v>
      </c>
      <c r="W24" s="27">
        <f t="shared" si="4"/>
        <v>0</v>
      </c>
    </row>
    <row r="25" spans="1:23" x14ac:dyDescent="0.35">
      <c r="A25" s="38">
        <v>3924112</v>
      </c>
      <c r="B25" s="38" t="s">
        <v>1150</v>
      </c>
      <c r="C25" s="39" t="s">
        <v>1151</v>
      </c>
      <c r="D25" s="40" t="s">
        <v>14</v>
      </c>
      <c r="E25" s="40" t="s">
        <v>496</v>
      </c>
      <c r="F25" s="40" t="s">
        <v>496</v>
      </c>
      <c r="G25" s="40" t="s">
        <v>578</v>
      </c>
      <c r="H25" s="40" t="s">
        <v>496</v>
      </c>
      <c r="I25" s="40" t="s">
        <v>1152</v>
      </c>
      <c r="J25" s="40" t="s">
        <v>1153</v>
      </c>
      <c r="K25" s="41">
        <v>1</v>
      </c>
      <c r="L25" s="40">
        <v>635295</v>
      </c>
      <c r="M25" s="40">
        <v>485345</v>
      </c>
      <c r="N25" s="40">
        <v>1</v>
      </c>
      <c r="O25" s="42"/>
      <c r="P25" s="42"/>
      <c r="Q25" s="42"/>
      <c r="R25" s="17">
        <f t="shared" si="1"/>
        <v>0</v>
      </c>
      <c r="S25" s="27">
        <f t="shared" si="2"/>
        <v>0</v>
      </c>
      <c r="T25" s="42"/>
      <c r="U25" s="42"/>
      <c r="V25" s="17">
        <f t="shared" si="3"/>
        <v>0</v>
      </c>
      <c r="W25" s="27">
        <f t="shared" si="4"/>
        <v>0</v>
      </c>
    </row>
    <row r="26" spans="1:23" x14ac:dyDescent="0.35">
      <c r="A26" s="38">
        <v>3931970</v>
      </c>
      <c r="B26" s="38" t="s">
        <v>1224</v>
      </c>
      <c r="C26" s="39" t="s">
        <v>1225</v>
      </c>
      <c r="D26" s="40" t="s">
        <v>14</v>
      </c>
      <c r="E26" s="40" t="s">
        <v>496</v>
      </c>
      <c r="F26" s="40" t="s">
        <v>496</v>
      </c>
      <c r="G26" s="40" t="s">
        <v>497</v>
      </c>
      <c r="H26" s="40" t="s">
        <v>496</v>
      </c>
      <c r="I26" s="40" t="s">
        <v>1226</v>
      </c>
      <c r="J26" s="40" t="s">
        <v>1227</v>
      </c>
      <c r="K26" s="41" t="s">
        <v>224</v>
      </c>
      <c r="L26" s="40">
        <v>643466</v>
      </c>
      <c r="M26" s="40">
        <v>488762</v>
      </c>
      <c r="N26" s="40">
        <v>1</v>
      </c>
      <c r="O26" s="42"/>
      <c r="P26" s="42"/>
      <c r="Q26" s="42"/>
      <c r="R26" s="17">
        <f t="shared" si="1"/>
        <v>0</v>
      </c>
      <c r="S26" s="27">
        <f t="shared" si="2"/>
        <v>0</v>
      </c>
      <c r="T26" s="42"/>
      <c r="U26" s="42"/>
      <c r="V26" s="17">
        <f t="shared" si="3"/>
        <v>0</v>
      </c>
      <c r="W26" s="27">
        <f t="shared" si="4"/>
        <v>0</v>
      </c>
    </row>
    <row r="27" spans="1:23" x14ac:dyDescent="0.35">
      <c r="A27" s="38">
        <v>3936035</v>
      </c>
      <c r="B27" s="38" t="s">
        <v>1376</v>
      </c>
      <c r="C27" s="39" t="s">
        <v>1377</v>
      </c>
      <c r="D27" s="40" t="s">
        <v>14</v>
      </c>
      <c r="E27" s="40" t="s">
        <v>496</v>
      </c>
      <c r="F27" s="40" t="s">
        <v>496</v>
      </c>
      <c r="G27" s="40" t="s">
        <v>649</v>
      </c>
      <c r="H27" s="40" t="s">
        <v>496</v>
      </c>
      <c r="I27" s="40" t="s">
        <v>411</v>
      </c>
      <c r="J27" s="40" t="s">
        <v>412</v>
      </c>
      <c r="K27" s="41">
        <v>10</v>
      </c>
      <c r="L27" s="40">
        <v>638808</v>
      </c>
      <c r="M27" s="40">
        <v>489888</v>
      </c>
      <c r="N27" s="40">
        <v>1</v>
      </c>
      <c r="O27" s="42"/>
      <c r="P27" s="42"/>
      <c r="Q27" s="42"/>
      <c r="R27" s="17">
        <f t="shared" si="1"/>
        <v>0</v>
      </c>
      <c r="S27" s="27">
        <f t="shared" si="2"/>
        <v>0</v>
      </c>
      <c r="T27" s="42"/>
      <c r="U27" s="42"/>
      <c r="V27" s="17">
        <f t="shared" si="3"/>
        <v>0</v>
      </c>
      <c r="W27" s="27">
        <f t="shared" si="4"/>
        <v>0</v>
      </c>
    </row>
    <row r="28" spans="1:23" x14ac:dyDescent="0.35">
      <c r="A28" s="38">
        <v>3945506</v>
      </c>
      <c r="B28" s="38" t="s">
        <v>1439</v>
      </c>
      <c r="C28" s="39" t="s">
        <v>1440</v>
      </c>
      <c r="D28" s="40" t="s">
        <v>14</v>
      </c>
      <c r="E28" s="40" t="s">
        <v>496</v>
      </c>
      <c r="F28" s="40" t="s">
        <v>496</v>
      </c>
      <c r="G28" s="40" t="s">
        <v>703</v>
      </c>
      <c r="H28" s="40" t="s">
        <v>496</v>
      </c>
      <c r="I28" s="40" t="s">
        <v>197</v>
      </c>
      <c r="J28" s="40" t="s">
        <v>198</v>
      </c>
      <c r="K28" s="41">
        <v>8</v>
      </c>
      <c r="L28" s="40">
        <v>636119</v>
      </c>
      <c r="M28" s="40">
        <v>490159</v>
      </c>
      <c r="N28" s="40">
        <v>1</v>
      </c>
      <c r="O28" s="42"/>
      <c r="P28" s="42"/>
      <c r="Q28" s="42"/>
      <c r="R28" s="17">
        <f t="shared" si="1"/>
        <v>0</v>
      </c>
      <c r="S28" s="27">
        <f t="shared" si="2"/>
        <v>0</v>
      </c>
      <c r="T28" s="42"/>
      <c r="U28" s="42"/>
      <c r="V28" s="17">
        <f t="shared" si="3"/>
        <v>0</v>
      </c>
      <c r="W28" s="27">
        <f t="shared" si="4"/>
        <v>0</v>
      </c>
    </row>
    <row r="29" spans="1:23" x14ac:dyDescent="0.35">
      <c r="A29" s="38">
        <v>3922256</v>
      </c>
      <c r="B29" s="38" t="s">
        <v>1472</v>
      </c>
      <c r="C29" s="39" t="s">
        <v>1473</v>
      </c>
      <c r="D29" s="40" t="s">
        <v>14</v>
      </c>
      <c r="E29" s="40" t="s">
        <v>496</v>
      </c>
      <c r="F29" s="40" t="s">
        <v>496</v>
      </c>
      <c r="G29" s="40" t="s">
        <v>549</v>
      </c>
      <c r="H29" s="40" t="s">
        <v>496</v>
      </c>
      <c r="I29" s="40" t="s">
        <v>1474</v>
      </c>
      <c r="J29" s="40" t="s">
        <v>1475</v>
      </c>
      <c r="K29" s="41">
        <v>4</v>
      </c>
      <c r="L29" s="40">
        <v>638853</v>
      </c>
      <c r="M29" s="40">
        <v>480319</v>
      </c>
      <c r="N29" s="40">
        <v>1</v>
      </c>
      <c r="O29" s="42"/>
      <c r="P29" s="42"/>
      <c r="Q29" s="42"/>
      <c r="R29" s="17">
        <f t="shared" si="1"/>
        <v>0</v>
      </c>
      <c r="S29" s="27">
        <f t="shared" si="2"/>
        <v>0</v>
      </c>
      <c r="T29" s="42"/>
      <c r="U29" s="42"/>
      <c r="V29" s="17">
        <f t="shared" si="3"/>
        <v>0</v>
      </c>
      <c r="W29" s="27">
        <f t="shared" si="4"/>
        <v>0</v>
      </c>
    </row>
    <row r="30" spans="1:23" x14ac:dyDescent="0.35">
      <c r="A30" s="38">
        <v>3915696</v>
      </c>
      <c r="B30" s="38" t="s">
        <v>1492</v>
      </c>
      <c r="C30" s="39" t="s">
        <v>1493</v>
      </c>
      <c r="D30" s="40" t="s">
        <v>14</v>
      </c>
      <c r="E30" s="40" t="s">
        <v>496</v>
      </c>
      <c r="F30" s="40" t="s">
        <v>496</v>
      </c>
      <c r="G30" s="40" t="s">
        <v>549</v>
      </c>
      <c r="H30" s="40" t="s">
        <v>496</v>
      </c>
      <c r="I30" s="40" t="s">
        <v>1494</v>
      </c>
      <c r="J30" s="40" t="s">
        <v>1495</v>
      </c>
      <c r="K30" s="41">
        <v>15</v>
      </c>
      <c r="L30" s="40">
        <v>638930</v>
      </c>
      <c r="M30" s="40">
        <v>484179</v>
      </c>
      <c r="N30" s="40">
        <v>1</v>
      </c>
      <c r="O30" s="42"/>
      <c r="P30" s="42"/>
      <c r="Q30" s="42"/>
      <c r="R30" s="17">
        <f t="shared" si="1"/>
        <v>0</v>
      </c>
      <c r="S30" s="27">
        <f t="shared" si="2"/>
        <v>0</v>
      </c>
      <c r="T30" s="42"/>
      <c r="U30" s="42"/>
      <c r="V30" s="17">
        <f t="shared" si="3"/>
        <v>0</v>
      </c>
      <c r="W30" s="27">
        <f t="shared" si="4"/>
        <v>0</v>
      </c>
    </row>
    <row r="31" spans="1:23" x14ac:dyDescent="0.35">
      <c r="A31" s="38">
        <v>3937045</v>
      </c>
      <c r="B31" s="38" t="s">
        <v>1559</v>
      </c>
      <c r="C31" s="39" t="s">
        <v>1560</v>
      </c>
      <c r="D31" s="40" t="s">
        <v>14</v>
      </c>
      <c r="E31" s="40" t="s">
        <v>496</v>
      </c>
      <c r="F31" s="40" t="s">
        <v>496</v>
      </c>
      <c r="G31" s="40" t="s">
        <v>613</v>
      </c>
      <c r="H31" s="40" t="s">
        <v>496</v>
      </c>
      <c r="I31" s="40" t="s">
        <v>1557</v>
      </c>
      <c r="J31" s="40" t="s">
        <v>1558</v>
      </c>
      <c r="K31" s="41">
        <v>9</v>
      </c>
      <c r="L31" s="40">
        <v>636236</v>
      </c>
      <c r="M31" s="40">
        <v>488358</v>
      </c>
      <c r="N31" s="40">
        <v>1</v>
      </c>
      <c r="O31" s="42"/>
      <c r="P31" s="42"/>
      <c r="Q31" s="42"/>
      <c r="R31" s="17">
        <f t="shared" si="1"/>
        <v>0</v>
      </c>
      <c r="S31" s="27">
        <f t="shared" si="2"/>
        <v>0</v>
      </c>
      <c r="T31" s="42"/>
      <c r="U31" s="42"/>
      <c r="V31" s="17">
        <f t="shared" si="3"/>
        <v>0</v>
      </c>
      <c r="W31" s="27">
        <f t="shared" si="4"/>
        <v>0</v>
      </c>
    </row>
    <row r="32" spans="1:23" x14ac:dyDescent="0.35">
      <c r="A32" s="38">
        <v>3943155</v>
      </c>
      <c r="B32" s="38" t="s">
        <v>1822</v>
      </c>
      <c r="C32" s="39" t="s">
        <v>1823</v>
      </c>
      <c r="D32" s="40" t="s">
        <v>14</v>
      </c>
      <c r="E32" s="40" t="s">
        <v>496</v>
      </c>
      <c r="F32" s="40" t="s">
        <v>496</v>
      </c>
      <c r="G32" s="40" t="s">
        <v>627</v>
      </c>
      <c r="H32" s="40" t="s">
        <v>496</v>
      </c>
      <c r="I32" s="40" t="s">
        <v>1824</v>
      </c>
      <c r="J32" s="40" t="s">
        <v>1825</v>
      </c>
      <c r="K32" s="41">
        <v>33</v>
      </c>
      <c r="L32" s="40">
        <v>635200</v>
      </c>
      <c r="M32" s="40">
        <v>486909</v>
      </c>
      <c r="N32" s="40">
        <v>1</v>
      </c>
      <c r="O32" s="42"/>
      <c r="P32" s="42"/>
      <c r="Q32" s="42"/>
      <c r="R32" s="17">
        <f t="shared" si="1"/>
        <v>0</v>
      </c>
      <c r="S32" s="27">
        <f t="shared" si="2"/>
        <v>0</v>
      </c>
      <c r="T32" s="42"/>
      <c r="U32" s="42"/>
      <c r="V32" s="17">
        <f t="shared" si="3"/>
        <v>0</v>
      </c>
      <c r="W32" s="27">
        <f t="shared" si="4"/>
        <v>0</v>
      </c>
    </row>
    <row r="33" spans="1:23" x14ac:dyDescent="0.35">
      <c r="A33" s="38">
        <v>3914478</v>
      </c>
      <c r="B33" s="38" t="s">
        <v>1858</v>
      </c>
      <c r="C33" s="39" t="s">
        <v>1859</v>
      </c>
      <c r="D33" s="40" t="s">
        <v>14</v>
      </c>
      <c r="E33" s="40" t="s">
        <v>496</v>
      </c>
      <c r="F33" s="40" t="s">
        <v>496</v>
      </c>
      <c r="G33" s="40" t="s">
        <v>549</v>
      </c>
      <c r="H33" s="40" t="s">
        <v>496</v>
      </c>
      <c r="I33" s="40" t="s">
        <v>1860</v>
      </c>
      <c r="J33" s="40" t="s">
        <v>1861</v>
      </c>
      <c r="K33" s="41" t="s">
        <v>1578</v>
      </c>
      <c r="L33" s="40">
        <v>637147</v>
      </c>
      <c r="M33" s="40">
        <v>484264</v>
      </c>
      <c r="N33" s="40">
        <v>1</v>
      </c>
      <c r="O33" s="42"/>
      <c r="P33" s="42"/>
      <c r="Q33" s="42"/>
      <c r="R33" s="17">
        <f t="shared" si="1"/>
        <v>0</v>
      </c>
      <c r="S33" s="27">
        <f t="shared" si="2"/>
        <v>0</v>
      </c>
      <c r="T33" s="42"/>
      <c r="U33" s="42"/>
      <c r="V33" s="17">
        <f t="shared" si="3"/>
        <v>0</v>
      </c>
      <c r="W33" s="27">
        <f t="shared" si="4"/>
        <v>0</v>
      </c>
    </row>
    <row r="34" spans="1:23" x14ac:dyDescent="0.35">
      <c r="A34" s="38">
        <v>3924971</v>
      </c>
      <c r="B34" s="38" t="s">
        <v>1866</v>
      </c>
      <c r="C34" s="39" t="s">
        <v>1867</v>
      </c>
      <c r="D34" s="40" t="s">
        <v>14</v>
      </c>
      <c r="E34" s="40" t="s">
        <v>496</v>
      </c>
      <c r="F34" s="40" t="s">
        <v>496</v>
      </c>
      <c r="G34" s="40" t="s">
        <v>578</v>
      </c>
      <c r="H34" s="40" t="s">
        <v>496</v>
      </c>
      <c r="I34" s="40" t="s">
        <v>1864</v>
      </c>
      <c r="J34" s="40" t="s">
        <v>1865</v>
      </c>
      <c r="K34" s="41">
        <v>8</v>
      </c>
      <c r="L34" s="40">
        <v>635866</v>
      </c>
      <c r="M34" s="40">
        <v>485977</v>
      </c>
      <c r="N34" s="40">
        <v>1</v>
      </c>
      <c r="O34" s="42"/>
      <c r="P34" s="42"/>
      <c r="Q34" s="42"/>
      <c r="R34" s="17">
        <f t="shared" si="1"/>
        <v>0</v>
      </c>
      <c r="S34" s="27">
        <f t="shared" si="2"/>
        <v>0</v>
      </c>
      <c r="T34" s="42"/>
      <c r="U34" s="42"/>
      <c r="V34" s="17">
        <f t="shared" si="3"/>
        <v>0</v>
      </c>
      <c r="W34" s="27">
        <f t="shared" si="4"/>
        <v>0</v>
      </c>
    </row>
    <row r="35" spans="1:23" x14ac:dyDescent="0.35">
      <c r="A35" s="38">
        <v>3937289</v>
      </c>
      <c r="B35" s="38" t="s">
        <v>2133</v>
      </c>
      <c r="C35" s="39" t="s">
        <v>2134</v>
      </c>
      <c r="D35" s="40" t="s">
        <v>14</v>
      </c>
      <c r="E35" s="40" t="s">
        <v>496</v>
      </c>
      <c r="F35" s="40" t="s">
        <v>496</v>
      </c>
      <c r="G35" s="40" t="s">
        <v>613</v>
      </c>
      <c r="H35" s="40" t="s">
        <v>496</v>
      </c>
      <c r="I35" s="40" t="s">
        <v>2131</v>
      </c>
      <c r="J35" s="40" t="s">
        <v>2132</v>
      </c>
      <c r="K35" s="41">
        <v>9</v>
      </c>
      <c r="L35" s="40">
        <v>636917</v>
      </c>
      <c r="M35" s="40">
        <v>489052</v>
      </c>
      <c r="N35" s="40">
        <v>1</v>
      </c>
      <c r="O35" s="42"/>
      <c r="P35" s="42"/>
      <c r="Q35" s="42"/>
      <c r="R35" s="17">
        <f t="shared" si="1"/>
        <v>0</v>
      </c>
      <c r="S35" s="27">
        <f t="shared" si="2"/>
        <v>0</v>
      </c>
      <c r="T35" s="42"/>
      <c r="U35" s="42"/>
      <c r="V35" s="17">
        <f t="shared" si="3"/>
        <v>0</v>
      </c>
      <c r="W35" s="27">
        <f t="shared" si="4"/>
        <v>0</v>
      </c>
    </row>
    <row r="36" spans="1:23" x14ac:dyDescent="0.35">
      <c r="A36" s="38">
        <v>3937720</v>
      </c>
      <c r="B36" s="38" t="s">
        <v>2275</v>
      </c>
      <c r="C36" s="39" t="s">
        <v>2276</v>
      </c>
      <c r="D36" s="40" t="s">
        <v>14</v>
      </c>
      <c r="E36" s="40" t="s">
        <v>496</v>
      </c>
      <c r="F36" s="40" t="s">
        <v>496</v>
      </c>
      <c r="G36" s="40" t="s">
        <v>613</v>
      </c>
      <c r="H36" s="40" t="s">
        <v>496</v>
      </c>
      <c r="I36" s="40" t="s">
        <v>2277</v>
      </c>
      <c r="J36" s="40" t="s">
        <v>2278</v>
      </c>
      <c r="K36" s="41">
        <v>22</v>
      </c>
      <c r="L36" s="40">
        <v>637434</v>
      </c>
      <c r="M36" s="40">
        <v>486913</v>
      </c>
      <c r="N36" s="40">
        <v>1</v>
      </c>
      <c r="O36" s="42"/>
      <c r="P36" s="42"/>
      <c r="Q36" s="42"/>
      <c r="R36" s="17">
        <f t="shared" si="1"/>
        <v>0</v>
      </c>
      <c r="S36" s="27">
        <f t="shared" si="2"/>
        <v>0</v>
      </c>
      <c r="T36" s="42"/>
      <c r="U36" s="42"/>
      <c r="V36" s="17">
        <f t="shared" si="3"/>
        <v>0</v>
      </c>
      <c r="W36" s="27">
        <f t="shared" si="4"/>
        <v>0</v>
      </c>
    </row>
    <row r="37" spans="1:23" x14ac:dyDescent="0.35">
      <c r="A37" s="38">
        <v>3941214</v>
      </c>
      <c r="B37" s="38" t="s">
        <v>2524</v>
      </c>
      <c r="C37" s="39" t="s">
        <v>2525</v>
      </c>
      <c r="D37" s="40" t="s">
        <v>14</v>
      </c>
      <c r="E37" s="40" t="s">
        <v>496</v>
      </c>
      <c r="F37" s="40" t="s">
        <v>496</v>
      </c>
      <c r="G37" s="40" t="s">
        <v>627</v>
      </c>
      <c r="H37" s="40" t="s">
        <v>496</v>
      </c>
      <c r="I37" s="40" t="s">
        <v>2522</v>
      </c>
      <c r="J37" s="40" t="s">
        <v>2523</v>
      </c>
      <c r="K37" s="41">
        <v>6</v>
      </c>
      <c r="L37" s="40">
        <v>635353</v>
      </c>
      <c r="M37" s="40">
        <v>487836</v>
      </c>
      <c r="N37" s="40">
        <v>1</v>
      </c>
      <c r="O37" s="42"/>
      <c r="P37" s="42"/>
      <c r="Q37" s="42"/>
      <c r="R37" s="17">
        <f t="shared" si="1"/>
        <v>0</v>
      </c>
      <c r="S37" s="27">
        <f t="shared" si="2"/>
        <v>0</v>
      </c>
      <c r="T37" s="42"/>
      <c r="U37" s="42"/>
      <c r="V37" s="17">
        <f t="shared" si="3"/>
        <v>0</v>
      </c>
      <c r="W37" s="27">
        <f t="shared" si="4"/>
        <v>0</v>
      </c>
    </row>
    <row r="38" spans="1:23" x14ac:dyDescent="0.35">
      <c r="A38" s="38">
        <v>4015151</v>
      </c>
      <c r="B38" s="38" t="s">
        <v>2546</v>
      </c>
      <c r="C38" s="39" t="s">
        <v>2547</v>
      </c>
      <c r="D38" s="40" t="s">
        <v>14</v>
      </c>
      <c r="E38" s="40" t="s">
        <v>496</v>
      </c>
      <c r="F38" s="40" t="s">
        <v>496</v>
      </c>
      <c r="G38" s="40" t="s">
        <v>506</v>
      </c>
      <c r="H38" s="40" t="s">
        <v>496</v>
      </c>
      <c r="I38" s="40" t="s">
        <v>2548</v>
      </c>
      <c r="J38" s="40" t="s">
        <v>2549</v>
      </c>
      <c r="K38" s="41">
        <v>20</v>
      </c>
      <c r="L38" s="40">
        <v>649678</v>
      </c>
      <c r="M38" s="40">
        <v>484608</v>
      </c>
      <c r="N38" s="40">
        <v>1</v>
      </c>
      <c r="O38" s="42"/>
      <c r="P38" s="42"/>
      <c r="Q38" s="42"/>
      <c r="R38" s="17">
        <f t="shared" si="1"/>
        <v>0</v>
      </c>
      <c r="S38" s="27">
        <f t="shared" si="2"/>
        <v>0</v>
      </c>
      <c r="T38" s="42"/>
      <c r="U38" s="42"/>
      <c r="V38" s="17">
        <f t="shared" si="3"/>
        <v>0</v>
      </c>
      <c r="W38" s="27">
        <f t="shared" si="4"/>
        <v>0</v>
      </c>
    </row>
    <row r="39" spans="1:23" x14ac:dyDescent="0.35">
      <c r="A39" s="38">
        <v>3917015</v>
      </c>
      <c r="B39" s="38" t="s">
        <v>2550</v>
      </c>
      <c r="C39" s="39" t="s">
        <v>2551</v>
      </c>
      <c r="D39" s="40" t="s">
        <v>14</v>
      </c>
      <c r="E39" s="40" t="s">
        <v>496</v>
      </c>
      <c r="F39" s="40" t="s">
        <v>496</v>
      </c>
      <c r="G39" s="40" t="s">
        <v>549</v>
      </c>
      <c r="H39" s="40" t="s">
        <v>496</v>
      </c>
      <c r="I39" s="40" t="s">
        <v>2552</v>
      </c>
      <c r="J39" s="40" t="s">
        <v>2553</v>
      </c>
      <c r="K39" s="41">
        <v>6</v>
      </c>
      <c r="L39" s="40">
        <v>637580</v>
      </c>
      <c r="M39" s="40">
        <v>482749</v>
      </c>
      <c r="N39" s="40">
        <v>1</v>
      </c>
      <c r="O39" s="42"/>
      <c r="P39" s="42"/>
      <c r="Q39" s="42"/>
      <c r="R39" s="17">
        <f t="shared" si="1"/>
        <v>0</v>
      </c>
      <c r="S39" s="27">
        <f t="shared" si="2"/>
        <v>0</v>
      </c>
      <c r="T39" s="42"/>
      <c r="U39" s="42"/>
      <c r="V39" s="17">
        <f t="shared" si="3"/>
        <v>0</v>
      </c>
      <c r="W39" s="27">
        <f t="shared" si="4"/>
        <v>0</v>
      </c>
    </row>
  </sheetData>
  <sheetProtection algorithmName="SHA-512" hashValue="LGyO+VtWt8X6zCC7DOV6tqss/MGM1Msyg8BylFKjLDWn5757qeF43dTSAf+JE2eCYnE2NTxHPaDt+MEhZVfGVA==" saltValue="x6gf5CVRg5up80EmbcNIww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37"/>
  <sheetViews>
    <sheetView topLeftCell="A9" workbookViewId="0">
      <selection activeCell="T16" sqref="T16:U137"/>
    </sheetView>
  </sheetViews>
  <sheetFormatPr defaultColWidth="8.7265625" defaultRowHeight="14.5" x14ac:dyDescent="0.35"/>
  <cols>
    <col min="1" max="1" width="8.7265625" style="4"/>
    <col min="2" max="2" width="12.54296875" style="4" customWidth="1"/>
    <col min="3" max="11" width="8.7265625" style="4"/>
    <col min="12" max="12" width="14.54296875" style="4" customWidth="1"/>
    <col min="13" max="14" width="8.7265625" style="4"/>
    <col min="15" max="15" width="15.453125" style="4" customWidth="1"/>
    <col min="16" max="16" width="12.81640625" style="4" customWidth="1"/>
    <col min="17" max="17" width="19.54296875" style="4" customWidth="1"/>
    <col min="18" max="18" width="8.7265625" style="4"/>
    <col min="19" max="19" width="14.26953125" style="4" customWidth="1"/>
    <col min="20" max="20" width="8.7265625" style="4"/>
    <col min="21" max="21" width="18.81640625" style="4" customWidth="1"/>
    <col min="22" max="22" width="8.7265625" style="4"/>
    <col min="23" max="23" width="15.26953125" style="4" customWidth="1"/>
    <col min="24" max="16384" width="8.7265625" style="4"/>
  </cols>
  <sheetData>
    <row r="1" spans="1:23" ht="15" thickBot="1" x14ac:dyDescent="0.4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" thickTop="1" x14ac:dyDescent="0.35">
      <c r="A2" s="1">
        <v>70</v>
      </c>
      <c r="B2" s="1">
        <f>M14</f>
        <v>122</v>
      </c>
      <c r="C2" s="1" t="str">
        <f>E16</f>
        <v>WARSZAWA</v>
      </c>
      <c r="D2" s="1"/>
      <c r="E2" s="1"/>
      <c r="F2" s="1"/>
      <c r="G2" s="112" t="s">
        <v>3787</v>
      </c>
      <c r="H2" s="113"/>
      <c r="I2" s="114"/>
      <c r="J2" s="115" t="s">
        <v>3788</v>
      </c>
      <c r="K2" s="116"/>
      <c r="L2" s="117"/>
      <c r="Q2" s="5"/>
      <c r="R2" s="5"/>
      <c r="S2" s="5"/>
      <c r="T2" s="5"/>
    </row>
    <row r="3" spans="1:23" x14ac:dyDescent="0.3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2" x14ac:dyDescent="0.35">
      <c r="A4" s="118" t="s">
        <v>3795</v>
      </c>
      <c r="B4" s="118"/>
      <c r="C4" s="118"/>
      <c r="D4" s="118"/>
      <c r="E4" s="118"/>
      <c r="F4" s="10" t="s">
        <v>3796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106" t="s">
        <v>3797</v>
      </c>
      <c r="O4" s="107"/>
      <c r="P4" s="14">
        <v>1</v>
      </c>
      <c r="Q4" s="88"/>
      <c r="R4" s="89"/>
      <c r="S4" s="89"/>
      <c r="T4" s="89"/>
      <c r="U4" s="89"/>
      <c r="V4" s="90"/>
    </row>
    <row r="5" spans="1:23" ht="42" x14ac:dyDescent="0.35">
      <c r="A5" s="118" t="s">
        <v>3798</v>
      </c>
      <c r="B5" s="118"/>
      <c r="C5" s="118"/>
      <c r="D5" s="118"/>
      <c r="E5" s="118"/>
      <c r="F5" s="10" t="s">
        <v>3799</v>
      </c>
      <c r="G5" s="11">
        <f>ROUND(J5/M14/60,2)</f>
        <v>0</v>
      </c>
      <c r="H5" s="12">
        <f>ROUND(K5/M14/60,0)</f>
        <v>0</v>
      </c>
      <c r="I5" s="13">
        <f>G4+H4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106"/>
      <c r="O5" s="107"/>
      <c r="P5" s="14">
        <v>2</v>
      </c>
      <c r="Q5" s="88"/>
      <c r="R5" s="89"/>
      <c r="S5" s="89"/>
      <c r="T5" s="89"/>
      <c r="U5" s="89"/>
      <c r="V5" s="90"/>
    </row>
    <row r="6" spans="1:23" ht="64" x14ac:dyDescent="0.35">
      <c r="A6" s="108" t="s">
        <v>3800</v>
      </c>
      <c r="B6" s="108"/>
      <c r="C6" s="108"/>
      <c r="D6" s="108"/>
      <c r="E6" s="108"/>
      <c r="F6" s="3" t="s">
        <v>3801</v>
      </c>
      <c r="G6" s="15"/>
      <c r="H6" s="12">
        <f t="shared" ref="H6:H10" si="0">G6*0.23</f>
        <v>0</v>
      </c>
      <c r="I6" s="31">
        <f>ROUND(G6+H6,2)</f>
        <v>0</v>
      </c>
      <c r="J6" s="109" t="s">
        <v>3802</v>
      </c>
      <c r="K6" s="110"/>
      <c r="L6" s="111"/>
      <c r="P6" s="9" t="s">
        <v>3793</v>
      </c>
      <c r="Q6" s="1" t="s">
        <v>3794</v>
      </c>
      <c r="S6" s="5"/>
      <c r="T6" s="5"/>
    </row>
    <row r="7" spans="1:23" ht="64" x14ac:dyDescent="0.35">
      <c r="A7" s="108" t="s">
        <v>3803</v>
      </c>
      <c r="B7" s="108"/>
      <c r="C7" s="108"/>
      <c r="D7" s="108"/>
      <c r="E7" s="108"/>
      <c r="F7" s="3" t="s">
        <v>3804</v>
      </c>
      <c r="G7" s="15"/>
      <c r="H7" s="12">
        <f t="shared" si="0"/>
        <v>0</v>
      </c>
      <c r="I7" s="31">
        <f>ROUND(G6+H6,2)</f>
        <v>0</v>
      </c>
      <c r="J7" s="109" t="s">
        <v>3802</v>
      </c>
      <c r="K7" s="110"/>
      <c r="L7" s="111"/>
      <c r="P7" s="9"/>
      <c r="Q7" s="1"/>
      <c r="S7" s="5"/>
      <c r="T7" s="5"/>
    </row>
    <row r="8" spans="1:23" ht="53.5" x14ac:dyDescent="0.35">
      <c r="A8" s="108" t="s">
        <v>3805</v>
      </c>
      <c r="B8" s="108"/>
      <c r="C8" s="108"/>
      <c r="D8" s="108"/>
      <c r="E8" s="108"/>
      <c r="F8" s="3" t="s">
        <v>3806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106" t="s">
        <v>3807</v>
      </c>
      <c r="O8" s="107"/>
      <c r="P8" s="14">
        <v>1</v>
      </c>
      <c r="Q8" s="88"/>
      <c r="R8" s="89"/>
      <c r="S8" s="89"/>
      <c r="T8" s="89"/>
      <c r="U8" s="89"/>
      <c r="V8" s="90"/>
    </row>
    <row r="9" spans="1:23" ht="43" x14ac:dyDescent="0.35">
      <c r="A9" s="91" t="s">
        <v>3808</v>
      </c>
      <c r="B9" s="91"/>
      <c r="C9" s="91"/>
      <c r="D9" s="91"/>
      <c r="E9" s="91"/>
      <c r="F9" s="3" t="s">
        <v>3809</v>
      </c>
      <c r="G9" s="15"/>
      <c r="H9" s="12">
        <f t="shared" si="0"/>
        <v>0</v>
      </c>
      <c r="I9" s="31">
        <f>ROUND(G9+H9,2)</f>
        <v>0</v>
      </c>
      <c r="J9" s="92" t="s">
        <v>3802</v>
      </c>
      <c r="K9" s="93"/>
      <c r="L9" s="94"/>
      <c r="M9" s="1"/>
      <c r="N9" s="16"/>
      <c r="W9" s="17"/>
    </row>
    <row r="10" spans="1:23" ht="54" thickBot="1" x14ac:dyDescent="0.4">
      <c r="A10" s="91" t="s">
        <v>3810</v>
      </c>
      <c r="B10" s="91"/>
      <c r="C10" s="91"/>
      <c r="D10" s="91"/>
      <c r="E10" s="91"/>
      <c r="F10" s="3" t="s">
        <v>3811</v>
      </c>
      <c r="G10" s="18"/>
      <c r="H10" s="19">
        <f t="shared" si="0"/>
        <v>0</v>
      </c>
      <c r="I10" s="31">
        <f>ROUND(G10+H10,2)</f>
        <v>0</v>
      </c>
      <c r="J10" s="95" t="s">
        <v>3802</v>
      </c>
      <c r="K10" s="96"/>
      <c r="L10" s="97"/>
      <c r="M10" s="1"/>
      <c r="N10" s="1"/>
    </row>
    <row r="11" spans="1:23" ht="15" thickTop="1" x14ac:dyDescent="0.35">
      <c r="A11" s="20"/>
      <c r="B11" s="20"/>
      <c r="C11" s="20"/>
      <c r="D11" s="20"/>
      <c r="H11" s="20"/>
      <c r="I11" s="98"/>
      <c r="J11" s="99"/>
      <c r="K11" s="99"/>
      <c r="L11" s="100"/>
      <c r="M11" s="33" t="s">
        <v>3812</v>
      </c>
      <c r="N11" s="34"/>
      <c r="O11" s="1"/>
      <c r="P11" s="1"/>
      <c r="Q11" s="1"/>
      <c r="R11" s="1"/>
      <c r="S11" s="1"/>
      <c r="T11" s="1"/>
      <c r="U11" s="1"/>
      <c r="V11" s="21"/>
    </row>
    <row r="12" spans="1:23" ht="15" thickBot="1" x14ac:dyDescent="0.4">
      <c r="A12" s="20"/>
      <c r="B12" s="20"/>
      <c r="C12" s="20"/>
      <c r="D12" s="20"/>
      <c r="H12" s="22" t="s">
        <v>3813</v>
      </c>
      <c r="I12" s="101"/>
      <c r="J12" s="102"/>
      <c r="K12" s="102"/>
      <c r="L12" s="103"/>
      <c r="M12" s="104" t="s">
        <v>3814</v>
      </c>
      <c r="N12" s="105"/>
      <c r="O12" s="105"/>
      <c r="P12" s="105"/>
      <c r="Q12" s="105"/>
      <c r="R12" s="105"/>
      <c r="S12" s="105"/>
      <c r="T12" s="105"/>
      <c r="U12" s="105"/>
      <c r="V12" s="105"/>
    </row>
    <row r="13" spans="1:23" ht="15" thickTop="1" x14ac:dyDescent="0.35"/>
    <row r="14" spans="1:23" ht="34.5" customHeight="1" x14ac:dyDescent="0.3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122</v>
      </c>
      <c r="N14" s="25">
        <f>SUM(N16:N400)</f>
        <v>122</v>
      </c>
      <c r="P14" s="86" t="s">
        <v>3815</v>
      </c>
      <c r="Q14" s="87"/>
      <c r="R14" s="87"/>
      <c r="S14" s="87"/>
      <c r="T14" s="86" t="s">
        <v>3816</v>
      </c>
      <c r="U14" s="87"/>
      <c r="V14" s="87"/>
      <c r="W14" s="87"/>
    </row>
    <row r="15" spans="1:23" ht="73.5" x14ac:dyDescent="0.35">
      <c r="A15" s="35" t="s">
        <v>1</v>
      </c>
      <c r="B15" s="35" t="s">
        <v>2</v>
      </c>
      <c r="C15" s="36" t="s">
        <v>3</v>
      </c>
      <c r="D15" s="37" t="s">
        <v>4</v>
      </c>
      <c r="E15" s="37" t="s">
        <v>5</v>
      </c>
      <c r="F15" s="37" t="s">
        <v>6</v>
      </c>
      <c r="G15" s="37" t="s">
        <v>7</v>
      </c>
      <c r="H15" s="37" t="s">
        <v>8</v>
      </c>
      <c r="I15" s="37" t="s">
        <v>9</v>
      </c>
      <c r="J15" s="37" t="s">
        <v>10</v>
      </c>
      <c r="K15" s="37" t="s">
        <v>11</v>
      </c>
      <c r="L15" s="37" t="s">
        <v>12</v>
      </c>
      <c r="M15" s="37" t="s">
        <v>13</v>
      </c>
      <c r="N15" s="37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35">
      <c r="A16" s="38">
        <v>3929504</v>
      </c>
      <c r="B16" s="38" t="s">
        <v>518</v>
      </c>
      <c r="C16" s="39" t="s">
        <v>519</v>
      </c>
      <c r="D16" s="40" t="s">
        <v>14</v>
      </c>
      <c r="E16" s="40" t="s">
        <v>496</v>
      </c>
      <c r="F16" s="40" t="s">
        <v>496</v>
      </c>
      <c r="G16" s="40" t="s">
        <v>497</v>
      </c>
      <c r="H16" s="40" t="s">
        <v>496</v>
      </c>
      <c r="I16" s="40" t="s">
        <v>520</v>
      </c>
      <c r="J16" s="40" t="s">
        <v>521</v>
      </c>
      <c r="K16" s="41">
        <v>2</v>
      </c>
      <c r="L16" s="40">
        <v>640478</v>
      </c>
      <c r="M16" s="40">
        <v>487725</v>
      </c>
      <c r="N16" s="40">
        <v>1</v>
      </c>
      <c r="O16" s="42"/>
      <c r="P16" s="42"/>
      <c r="Q16" s="42"/>
      <c r="R16" s="17">
        <f>ROUND(Q16*0.23,2)</f>
        <v>0</v>
      </c>
      <c r="S16" s="27">
        <f>ROUND(Q16,2)+R16</f>
        <v>0</v>
      </c>
      <c r="T16" s="42"/>
      <c r="U16" s="42"/>
      <c r="V16" s="17">
        <f>ROUND(U16*0.23,2)</f>
        <v>0</v>
      </c>
      <c r="W16" s="27">
        <f>ROUND(U16,2)+V16</f>
        <v>0</v>
      </c>
    </row>
    <row r="17" spans="1:23" x14ac:dyDescent="0.35">
      <c r="A17" s="38">
        <v>3973623</v>
      </c>
      <c r="B17" s="38" t="s">
        <v>563</v>
      </c>
      <c r="C17" s="39" t="s">
        <v>564</v>
      </c>
      <c r="D17" s="40" t="s">
        <v>14</v>
      </c>
      <c r="E17" s="40" t="s">
        <v>496</v>
      </c>
      <c r="F17" s="40" t="s">
        <v>496</v>
      </c>
      <c r="G17" s="40" t="s">
        <v>524</v>
      </c>
      <c r="H17" s="40" t="s">
        <v>496</v>
      </c>
      <c r="I17" s="40" t="s">
        <v>565</v>
      </c>
      <c r="J17" s="40" t="s">
        <v>566</v>
      </c>
      <c r="K17" s="41">
        <v>1</v>
      </c>
      <c r="L17" s="40">
        <v>631868</v>
      </c>
      <c r="M17" s="40">
        <v>493611</v>
      </c>
      <c r="N17" s="40">
        <v>1</v>
      </c>
      <c r="O17" s="42"/>
      <c r="P17" s="42"/>
      <c r="Q17" s="42"/>
      <c r="R17" s="17">
        <f t="shared" ref="R17:R80" si="1">ROUND(Q17*0.23,2)</f>
        <v>0</v>
      </c>
      <c r="S17" s="27">
        <f t="shared" ref="S17:S80" si="2">ROUND(Q17,2)+R17</f>
        <v>0</v>
      </c>
      <c r="T17" s="42"/>
      <c r="U17" s="42"/>
      <c r="V17" s="17">
        <f t="shared" ref="V17:V80" si="3">ROUND(U17*0.23,2)</f>
        <v>0</v>
      </c>
      <c r="W17" s="27">
        <f t="shared" ref="W17:W80" si="4">ROUND(U17,2)+V17</f>
        <v>0</v>
      </c>
    </row>
    <row r="18" spans="1:23" x14ac:dyDescent="0.35">
      <c r="A18" s="38">
        <v>3924619</v>
      </c>
      <c r="B18" s="38" t="s">
        <v>576</v>
      </c>
      <c r="C18" s="39" t="s">
        <v>577</v>
      </c>
      <c r="D18" s="40" t="s">
        <v>14</v>
      </c>
      <c r="E18" s="40" t="s">
        <v>496</v>
      </c>
      <c r="F18" s="40" t="s">
        <v>496</v>
      </c>
      <c r="G18" s="40" t="s">
        <v>578</v>
      </c>
      <c r="H18" s="40" t="s">
        <v>496</v>
      </c>
      <c r="I18" s="40" t="s">
        <v>579</v>
      </c>
      <c r="J18" s="40" t="s">
        <v>268</v>
      </c>
      <c r="K18" s="41">
        <v>89</v>
      </c>
      <c r="L18" s="40">
        <v>634978</v>
      </c>
      <c r="M18" s="40">
        <v>485511</v>
      </c>
      <c r="N18" s="40">
        <v>1</v>
      </c>
      <c r="O18" s="42"/>
      <c r="P18" s="42"/>
      <c r="Q18" s="42"/>
      <c r="R18" s="17">
        <f t="shared" si="1"/>
        <v>0</v>
      </c>
      <c r="S18" s="27">
        <f t="shared" si="2"/>
        <v>0</v>
      </c>
      <c r="T18" s="42"/>
      <c r="U18" s="42"/>
      <c r="V18" s="17">
        <f t="shared" si="3"/>
        <v>0</v>
      </c>
      <c r="W18" s="27">
        <f t="shared" si="4"/>
        <v>0</v>
      </c>
    </row>
    <row r="19" spans="1:23" x14ac:dyDescent="0.35">
      <c r="A19" s="38">
        <v>3939070</v>
      </c>
      <c r="B19" s="38" t="s">
        <v>611</v>
      </c>
      <c r="C19" s="39" t="s">
        <v>612</v>
      </c>
      <c r="D19" s="40" t="s">
        <v>14</v>
      </c>
      <c r="E19" s="40" t="s">
        <v>496</v>
      </c>
      <c r="F19" s="40" t="s">
        <v>496</v>
      </c>
      <c r="G19" s="40" t="s">
        <v>613</v>
      </c>
      <c r="H19" s="40" t="s">
        <v>496</v>
      </c>
      <c r="I19" s="40" t="s">
        <v>614</v>
      </c>
      <c r="J19" s="40" t="s">
        <v>615</v>
      </c>
      <c r="K19" s="41">
        <v>11</v>
      </c>
      <c r="L19" s="40">
        <v>637766</v>
      </c>
      <c r="M19" s="40">
        <v>488476</v>
      </c>
      <c r="N19" s="40">
        <v>1</v>
      </c>
      <c r="O19" s="42"/>
      <c r="P19" s="42"/>
      <c r="Q19" s="42"/>
      <c r="R19" s="17">
        <f t="shared" si="1"/>
        <v>0</v>
      </c>
      <c r="S19" s="27">
        <f t="shared" si="2"/>
        <v>0</v>
      </c>
      <c r="T19" s="42"/>
      <c r="U19" s="42"/>
      <c r="V19" s="17">
        <f t="shared" si="3"/>
        <v>0</v>
      </c>
      <c r="W19" s="27">
        <f t="shared" si="4"/>
        <v>0</v>
      </c>
    </row>
    <row r="20" spans="1:23" x14ac:dyDescent="0.35">
      <c r="A20" s="38">
        <v>3917376</v>
      </c>
      <c r="B20" s="38" t="s">
        <v>621</v>
      </c>
      <c r="C20" s="39" t="s">
        <v>622</v>
      </c>
      <c r="D20" s="40" t="s">
        <v>14</v>
      </c>
      <c r="E20" s="40" t="s">
        <v>496</v>
      </c>
      <c r="F20" s="40" t="s">
        <v>496</v>
      </c>
      <c r="G20" s="40" t="s">
        <v>549</v>
      </c>
      <c r="H20" s="40" t="s">
        <v>496</v>
      </c>
      <c r="I20" s="40" t="s">
        <v>618</v>
      </c>
      <c r="J20" s="40" t="s">
        <v>619</v>
      </c>
      <c r="K20" s="41">
        <v>5</v>
      </c>
      <c r="L20" s="40">
        <v>636585</v>
      </c>
      <c r="M20" s="40">
        <v>482450</v>
      </c>
      <c r="N20" s="40">
        <v>1</v>
      </c>
      <c r="O20" s="42"/>
      <c r="P20" s="42"/>
      <c r="Q20" s="42"/>
      <c r="R20" s="17">
        <f t="shared" si="1"/>
        <v>0</v>
      </c>
      <c r="S20" s="27">
        <f t="shared" si="2"/>
        <v>0</v>
      </c>
      <c r="T20" s="42"/>
      <c r="U20" s="42"/>
      <c r="V20" s="17">
        <f t="shared" si="3"/>
        <v>0</v>
      </c>
      <c r="W20" s="27">
        <f t="shared" si="4"/>
        <v>0</v>
      </c>
    </row>
    <row r="21" spans="1:23" x14ac:dyDescent="0.35">
      <c r="A21" s="38">
        <v>3921737</v>
      </c>
      <c r="B21" s="38" t="s">
        <v>691</v>
      </c>
      <c r="C21" s="39" t="s">
        <v>692</v>
      </c>
      <c r="D21" s="40" t="s">
        <v>14</v>
      </c>
      <c r="E21" s="40" t="s">
        <v>496</v>
      </c>
      <c r="F21" s="40" t="s">
        <v>496</v>
      </c>
      <c r="G21" s="40" t="s">
        <v>549</v>
      </c>
      <c r="H21" s="40" t="s">
        <v>496</v>
      </c>
      <c r="I21" s="40" t="s">
        <v>693</v>
      </c>
      <c r="J21" s="40" t="s">
        <v>694</v>
      </c>
      <c r="K21" s="41">
        <v>10</v>
      </c>
      <c r="L21" s="40">
        <v>640056</v>
      </c>
      <c r="M21" s="40">
        <v>481023</v>
      </c>
      <c r="N21" s="40">
        <v>1</v>
      </c>
      <c r="O21" s="42"/>
      <c r="P21" s="42"/>
      <c r="Q21" s="42"/>
      <c r="R21" s="17">
        <f t="shared" si="1"/>
        <v>0</v>
      </c>
      <c r="S21" s="27">
        <f t="shared" si="2"/>
        <v>0</v>
      </c>
      <c r="T21" s="42"/>
      <c r="U21" s="42"/>
      <c r="V21" s="17">
        <f t="shared" si="3"/>
        <v>0</v>
      </c>
      <c r="W21" s="27">
        <f t="shared" si="4"/>
        <v>0</v>
      </c>
    </row>
    <row r="22" spans="1:23" x14ac:dyDescent="0.35">
      <c r="A22" s="38">
        <v>3934322</v>
      </c>
      <c r="B22" s="38" t="s">
        <v>697</v>
      </c>
      <c r="C22" s="39" t="s">
        <v>698</v>
      </c>
      <c r="D22" s="40" t="s">
        <v>14</v>
      </c>
      <c r="E22" s="40" t="s">
        <v>496</v>
      </c>
      <c r="F22" s="40" t="s">
        <v>496</v>
      </c>
      <c r="G22" s="40" t="s">
        <v>497</v>
      </c>
      <c r="H22" s="40" t="s">
        <v>496</v>
      </c>
      <c r="I22" s="40" t="s">
        <v>699</v>
      </c>
      <c r="J22" s="40" t="s">
        <v>700</v>
      </c>
      <c r="K22" s="41">
        <v>31</v>
      </c>
      <c r="L22" s="40">
        <v>642528</v>
      </c>
      <c r="M22" s="40">
        <v>486408</v>
      </c>
      <c r="N22" s="40">
        <v>1</v>
      </c>
      <c r="O22" s="42"/>
      <c r="P22" s="42"/>
      <c r="Q22" s="42"/>
      <c r="R22" s="17">
        <f t="shared" si="1"/>
        <v>0</v>
      </c>
      <c r="S22" s="27">
        <f t="shared" si="2"/>
        <v>0</v>
      </c>
      <c r="T22" s="42"/>
      <c r="U22" s="42"/>
      <c r="V22" s="17">
        <f t="shared" si="3"/>
        <v>0</v>
      </c>
      <c r="W22" s="27">
        <f t="shared" si="4"/>
        <v>0</v>
      </c>
    </row>
    <row r="23" spans="1:23" x14ac:dyDescent="0.35">
      <c r="A23" s="38">
        <v>3944111</v>
      </c>
      <c r="B23" s="38" t="s">
        <v>701</v>
      </c>
      <c r="C23" s="39" t="s">
        <v>702</v>
      </c>
      <c r="D23" s="40" t="s">
        <v>14</v>
      </c>
      <c r="E23" s="40" t="s">
        <v>496</v>
      </c>
      <c r="F23" s="40" t="s">
        <v>496</v>
      </c>
      <c r="G23" s="40" t="s">
        <v>703</v>
      </c>
      <c r="H23" s="40" t="s">
        <v>496</v>
      </c>
      <c r="I23" s="40" t="s">
        <v>704</v>
      </c>
      <c r="J23" s="40" t="s">
        <v>705</v>
      </c>
      <c r="K23" s="41">
        <v>1</v>
      </c>
      <c r="L23" s="40">
        <v>634340</v>
      </c>
      <c r="M23" s="40">
        <v>490794</v>
      </c>
      <c r="N23" s="40">
        <v>1</v>
      </c>
      <c r="O23" s="42"/>
      <c r="P23" s="42"/>
      <c r="Q23" s="42"/>
      <c r="R23" s="17">
        <f t="shared" si="1"/>
        <v>0</v>
      </c>
      <c r="S23" s="27">
        <f t="shared" si="2"/>
        <v>0</v>
      </c>
      <c r="T23" s="42"/>
      <c r="U23" s="42"/>
      <c r="V23" s="17">
        <f t="shared" si="3"/>
        <v>0</v>
      </c>
      <c r="W23" s="27">
        <f t="shared" si="4"/>
        <v>0</v>
      </c>
    </row>
    <row r="24" spans="1:23" x14ac:dyDescent="0.35">
      <c r="A24" s="38">
        <v>3914303</v>
      </c>
      <c r="B24" s="38" t="s">
        <v>715</v>
      </c>
      <c r="C24" s="39" t="s">
        <v>716</v>
      </c>
      <c r="D24" s="40" t="s">
        <v>14</v>
      </c>
      <c r="E24" s="40" t="s">
        <v>496</v>
      </c>
      <c r="F24" s="40" t="s">
        <v>496</v>
      </c>
      <c r="G24" s="40" t="s">
        <v>549</v>
      </c>
      <c r="H24" s="40" t="s">
        <v>496</v>
      </c>
      <c r="I24" s="40" t="s">
        <v>717</v>
      </c>
      <c r="J24" s="40" t="s">
        <v>718</v>
      </c>
      <c r="K24" s="41">
        <v>11</v>
      </c>
      <c r="L24" s="40">
        <v>636746</v>
      </c>
      <c r="M24" s="40">
        <v>484396</v>
      </c>
      <c r="N24" s="40">
        <v>1</v>
      </c>
      <c r="O24" s="42"/>
      <c r="P24" s="42"/>
      <c r="Q24" s="42"/>
      <c r="R24" s="17">
        <f t="shared" si="1"/>
        <v>0</v>
      </c>
      <c r="S24" s="27">
        <f t="shared" si="2"/>
        <v>0</v>
      </c>
      <c r="T24" s="42"/>
      <c r="U24" s="42"/>
      <c r="V24" s="17">
        <f t="shared" si="3"/>
        <v>0</v>
      </c>
      <c r="W24" s="27">
        <f t="shared" si="4"/>
        <v>0</v>
      </c>
    </row>
    <row r="25" spans="1:23" x14ac:dyDescent="0.35">
      <c r="A25" s="38">
        <v>3956010</v>
      </c>
      <c r="B25" s="38" t="s">
        <v>719</v>
      </c>
      <c r="C25" s="39" t="s">
        <v>720</v>
      </c>
      <c r="D25" s="40" t="s">
        <v>14</v>
      </c>
      <c r="E25" s="40" t="s">
        <v>496</v>
      </c>
      <c r="F25" s="40" t="s">
        <v>496</v>
      </c>
      <c r="G25" s="40" t="s">
        <v>515</v>
      </c>
      <c r="H25" s="40" t="s">
        <v>496</v>
      </c>
      <c r="I25" s="40" t="s">
        <v>721</v>
      </c>
      <c r="J25" s="40" t="s">
        <v>722</v>
      </c>
      <c r="K25" s="41">
        <v>18</v>
      </c>
      <c r="L25" s="40">
        <v>630559</v>
      </c>
      <c r="M25" s="40">
        <v>486126</v>
      </c>
      <c r="N25" s="40">
        <v>1</v>
      </c>
      <c r="O25" s="42"/>
      <c r="P25" s="42"/>
      <c r="Q25" s="42"/>
      <c r="R25" s="17">
        <f t="shared" si="1"/>
        <v>0</v>
      </c>
      <c r="S25" s="27">
        <f t="shared" si="2"/>
        <v>0</v>
      </c>
      <c r="T25" s="42"/>
      <c r="U25" s="42"/>
      <c r="V25" s="17">
        <f t="shared" si="3"/>
        <v>0</v>
      </c>
      <c r="W25" s="27">
        <f t="shared" si="4"/>
        <v>0</v>
      </c>
    </row>
    <row r="26" spans="1:23" x14ac:dyDescent="0.35">
      <c r="A26" s="38">
        <v>3914392</v>
      </c>
      <c r="B26" s="38" t="s">
        <v>748</v>
      </c>
      <c r="C26" s="39" t="s">
        <v>749</v>
      </c>
      <c r="D26" s="40" t="s">
        <v>14</v>
      </c>
      <c r="E26" s="40" t="s">
        <v>496</v>
      </c>
      <c r="F26" s="40" t="s">
        <v>496</v>
      </c>
      <c r="G26" s="40" t="s">
        <v>549</v>
      </c>
      <c r="H26" s="40" t="s">
        <v>496</v>
      </c>
      <c r="I26" s="40" t="s">
        <v>750</v>
      </c>
      <c r="J26" s="40" t="s">
        <v>751</v>
      </c>
      <c r="K26" s="41">
        <v>5</v>
      </c>
      <c r="L26" s="40">
        <v>638246</v>
      </c>
      <c r="M26" s="40">
        <v>484364</v>
      </c>
      <c r="N26" s="40">
        <v>1</v>
      </c>
      <c r="O26" s="42"/>
      <c r="P26" s="42"/>
      <c r="Q26" s="42"/>
      <c r="R26" s="17">
        <f t="shared" si="1"/>
        <v>0</v>
      </c>
      <c r="S26" s="27">
        <f t="shared" si="2"/>
        <v>0</v>
      </c>
      <c r="T26" s="42"/>
      <c r="U26" s="42"/>
      <c r="V26" s="17">
        <f t="shared" si="3"/>
        <v>0</v>
      </c>
      <c r="W26" s="27">
        <f t="shared" si="4"/>
        <v>0</v>
      </c>
    </row>
    <row r="27" spans="1:23" x14ac:dyDescent="0.35">
      <c r="A27" s="38">
        <v>3967345</v>
      </c>
      <c r="B27" s="38" t="s">
        <v>752</v>
      </c>
      <c r="C27" s="39" t="s">
        <v>753</v>
      </c>
      <c r="D27" s="40" t="s">
        <v>14</v>
      </c>
      <c r="E27" s="40" t="s">
        <v>496</v>
      </c>
      <c r="F27" s="40" t="s">
        <v>496</v>
      </c>
      <c r="G27" s="40" t="s">
        <v>643</v>
      </c>
      <c r="H27" s="40" t="s">
        <v>496</v>
      </c>
      <c r="I27" s="40" t="s">
        <v>754</v>
      </c>
      <c r="J27" s="40" t="s">
        <v>755</v>
      </c>
      <c r="K27" s="41">
        <v>4</v>
      </c>
      <c r="L27" s="40">
        <v>641385</v>
      </c>
      <c r="M27" s="40">
        <v>497440</v>
      </c>
      <c r="N27" s="40">
        <v>1</v>
      </c>
      <c r="O27" s="42"/>
      <c r="P27" s="42"/>
      <c r="Q27" s="42"/>
      <c r="R27" s="17">
        <f t="shared" si="1"/>
        <v>0</v>
      </c>
      <c r="S27" s="27">
        <f t="shared" si="2"/>
        <v>0</v>
      </c>
      <c r="T27" s="42"/>
      <c r="U27" s="42"/>
      <c r="V27" s="17">
        <f t="shared" si="3"/>
        <v>0</v>
      </c>
      <c r="W27" s="27">
        <f t="shared" si="4"/>
        <v>0</v>
      </c>
    </row>
    <row r="28" spans="1:23" x14ac:dyDescent="0.35">
      <c r="A28" s="38">
        <v>4023140</v>
      </c>
      <c r="B28" s="38" t="s">
        <v>764</v>
      </c>
      <c r="C28" s="39" t="s">
        <v>765</v>
      </c>
      <c r="D28" s="40" t="s">
        <v>14</v>
      </c>
      <c r="E28" s="40" t="s">
        <v>496</v>
      </c>
      <c r="F28" s="40" t="s">
        <v>496</v>
      </c>
      <c r="G28" s="40" t="s">
        <v>540</v>
      </c>
      <c r="H28" s="40" t="s">
        <v>496</v>
      </c>
      <c r="I28" s="40" t="s">
        <v>766</v>
      </c>
      <c r="J28" s="40" t="s">
        <v>767</v>
      </c>
      <c r="K28" s="41" t="s">
        <v>252</v>
      </c>
      <c r="L28" s="40">
        <v>631470</v>
      </c>
      <c r="M28" s="40">
        <v>483525</v>
      </c>
      <c r="N28" s="40">
        <v>1</v>
      </c>
      <c r="O28" s="42"/>
      <c r="P28" s="42"/>
      <c r="Q28" s="42"/>
      <c r="R28" s="17">
        <f t="shared" si="1"/>
        <v>0</v>
      </c>
      <c r="S28" s="27">
        <f t="shared" si="2"/>
        <v>0</v>
      </c>
      <c r="T28" s="42"/>
      <c r="U28" s="42"/>
      <c r="V28" s="17">
        <f t="shared" si="3"/>
        <v>0</v>
      </c>
      <c r="W28" s="27">
        <f t="shared" si="4"/>
        <v>0</v>
      </c>
    </row>
    <row r="29" spans="1:23" x14ac:dyDescent="0.35">
      <c r="A29" s="38">
        <v>3973703</v>
      </c>
      <c r="B29" s="38" t="s">
        <v>772</v>
      </c>
      <c r="C29" s="39" t="s">
        <v>773</v>
      </c>
      <c r="D29" s="40" t="s">
        <v>14</v>
      </c>
      <c r="E29" s="40" t="s">
        <v>496</v>
      </c>
      <c r="F29" s="40" t="s">
        <v>496</v>
      </c>
      <c r="G29" s="40" t="s">
        <v>524</v>
      </c>
      <c r="H29" s="40" t="s">
        <v>496</v>
      </c>
      <c r="I29" s="40" t="s">
        <v>774</v>
      </c>
      <c r="J29" s="40" t="s">
        <v>775</v>
      </c>
      <c r="K29" s="41">
        <v>6</v>
      </c>
      <c r="L29" s="40">
        <v>631602</v>
      </c>
      <c r="M29" s="40">
        <v>491283</v>
      </c>
      <c r="N29" s="40">
        <v>1</v>
      </c>
      <c r="O29" s="42"/>
      <c r="P29" s="42"/>
      <c r="Q29" s="42"/>
      <c r="R29" s="17">
        <f t="shared" si="1"/>
        <v>0</v>
      </c>
      <c r="S29" s="27">
        <f t="shared" si="2"/>
        <v>0</v>
      </c>
      <c r="T29" s="42"/>
      <c r="U29" s="42"/>
      <c r="V29" s="17">
        <f t="shared" si="3"/>
        <v>0</v>
      </c>
      <c r="W29" s="27">
        <f t="shared" si="4"/>
        <v>0</v>
      </c>
    </row>
    <row r="30" spans="1:23" x14ac:dyDescent="0.35">
      <c r="A30" s="38">
        <v>3933135</v>
      </c>
      <c r="B30" s="38" t="s">
        <v>782</v>
      </c>
      <c r="C30" s="39" t="s">
        <v>783</v>
      </c>
      <c r="D30" s="40" t="s">
        <v>14</v>
      </c>
      <c r="E30" s="40" t="s">
        <v>496</v>
      </c>
      <c r="F30" s="40" t="s">
        <v>496</v>
      </c>
      <c r="G30" s="40" t="s">
        <v>497</v>
      </c>
      <c r="H30" s="40" t="s">
        <v>496</v>
      </c>
      <c r="I30" s="40" t="s">
        <v>784</v>
      </c>
      <c r="J30" s="40" t="s">
        <v>785</v>
      </c>
      <c r="K30" s="41">
        <v>1</v>
      </c>
      <c r="L30" s="40">
        <v>641978</v>
      </c>
      <c r="M30" s="40">
        <v>487084</v>
      </c>
      <c r="N30" s="40">
        <v>1</v>
      </c>
      <c r="O30" s="42"/>
      <c r="P30" s="42"/>
      <c r="Q30" s="42"/>
      <c r="R30" s="17">
        <f t="shared" si="1"/>
        <v>0</v>
      </c>
      <c r="S30" s="27">
        <f t="shared" si="2"/>
        <v>0</v>
      </c>
      <c r="T30" s="42"/>
      <c r="U30" s="42"/>
      <c r="V30" s="17">
        <f t="shared" si="3"/>
        <v>0</v>
      </c>
      <c r="W30" s="27">
        <f t="shared" si="4"/>
        <v>0</v>
      </c>
    </row>
    <row r="31" spans="1:23" x14ac:dyDescent="0.35">
      <c r="A31" s="38">
        <v>3921834</v>
      </c>
      <c r="B31" s="38" t="s">
        <v>790</v>
      </c>
      <c r="C31" s="39" t="s">
        <v>791</v>
      </c>
      <c r="D31" s="40" t="s">
        <v>14</v>
      </c>
      <c r="E31" s="40" t="s">
        <v>496</v>
      </c>
      <c r="F31" s="40" t="s">
        <v>496</v>
      </c>
      <c r="G31" s="40" t="s">
        <v>549</v>
      </c>
      <c r="H31" s="40" t="s">
        <v>496</v>
      </c>
      <c r="I31" s="40" t="s">
        <v>792</v>
      </c>
      <c r="J31" s="40" t="s">
        <v>793</v>
      </c>
      <c r="K31" s="41">
        <v>3</v>
      </c>
      <c r="L31" s="40">
        <v>640001</v>
      </c>
      <c r="M31" s="40">
        <v>481668</v>
      </c>
      <c r="N31" s="40">
        <v>1</v>
      </c>
      <c r="O31" s="42"/>
      <c r="P31" s="42"/>
      <c r="Q31" s="42"/>
      <c r="R31" s="17">
        <f t="shared" si="1"/>
        <v>0</v>
      </c>
      <c r="S31" s="27">
        <f t="shared" si="2"/>
        <v>0</v>
      </c>
      <c r="T31" s="42"/>
      <c r="U31" s="42"/>
      <c r="V31" s="17">
        <f t="shared" si="3"/>
        <v>0</v>
      </c>
      <c r="W31" s="27">
        <f t="shared" si="4"/>
        <v>0</v>
      </c>
    </row>
    <row r="32" spans="1:23" x14ac:dyDescent="0.35">
      <c r="A32" s="38">
        <v>3945541</v>
      </c>
      <c r="B32" s="38" t="s">
        <v>811</v>
      </c>
      <c r="C32" s="39" t="s">
        <v>812</v>
      </c>
      <c r="D32" s="40" t="s">
        <v>14</v>
      </c>
      <c r="E32" s="40" t="s">
        <v>496</v>
      </c>
      <c r="F32" s="40" t="s">
        <v>496</v>
      </c>
      <c r="G32" s="40" t="s">
        <v>703</v>
      </c>
      <c r="H32" s="40" t="s">
        <v>496</v>
      </c>
      <c r="I32" s="40" t="s">
        <v>813</v>
      </c>
      <c r="J32" s="40" t="s">
        <v>814</v>
      </c>
      <c r="K32" s="41">
        <v>1</v>
      </c>
      <c r="L32" s="40">
        <v>634710</v>
      </c>
      <c r="M32" s="40">
        <v>491694</v>
      </c>
      <c r="N32" s="40">
        <v>1</v>
      </c>
      <c r="O32" s="42"/>
      <c r="P32" s="42"/>
      <c r="Q32" s="42"/>
      <c r="R32" s="17">
        <f t="shared" si="1"/>
        <v>0</v>
      </c>
      <c r="S32" s="27">
        <f t="shared" si="2"/>
        <v>0</v>
      </c>
      <c r="T32" s="42"/>
      <c r="U32" s="42"/>
      <c r="V32" s="17">
        <f t="shared" si="3"/>
        <v>0</v>
      </c>
      <c r="W32" s="27">
        <f t="shared" si="4"/>
        <v>0</v>
      </c>
    </row>
    <row r="33" spans="1:23" x14ac:dyDescent="0.35">
      <c r="A33" s="38">
        <v>3915850</v>
      </c>
      <c r="B33" s="38" t="s">
        <v>834</v>
      </c>
      <c r="C33" s="39" t="s">
        <v>835</v>
      </c>
      <c r="D33" s="40" t="s">
        <v>14</v>
      </c>
      <c r="E33" s="40" t="s">
        <v>496</v>
      </c>
      <c r="F33" s="40" t="s">
        <v>496</v>
      </c>
      <c r="G33" s="40" t="s">
        <v>549</v>
      </c>
      <c r="H33" s="40" t="s">
        <v>496</v>
      </c>
      <c r="I33" s="40" t="s">
        <v>836</v>
      </c>
      <c r="J33" s="40" t="s">
        <v>837</v>
      </c>
      <c r="K33" s="41">
        <v>19</v>
      </c>
      <c r="L33" s="40">
        <v>638708</v>
      </c>
      <c r="M33" s="40">
        <v>483562</v>
      </c>
      <c r="N33" s="40">
        <v>1</v>
      </c>
      <c r="O33" s="42"/>
      <c r="P33" s="42"/>
      <c r="Q33" s="42"/>
      <c r="R33" s="17">
        <f t="shared" si="1"/>
        <v>0</v>
      </c>
      <c r="S33" s="27">
        <f t="shared" si="2"/>
        <v>0</v>
      </c>
      <c r="T33" s="42"/>
      <c r="U33" s="42"/>
      <c r="V33" s="17">
        <f t="shared" si="3"/>
        <v>0</v>
      </c>
      <c r="W33" s="27">
        <f t="shared" si="4"/>
        <v>0</v>
      </c>
    </row>
    <row r="34" spans="1:23" x14ac:dyDescent="0.35">
      <c r="A34" s="38">
        <v>3915492</v>
      </c>
      <c r="B34" s="38" t="s">
        <v>838</v>
      </c>
      <c r="C34" s="39" t="s">
        <v>839</v>
      </c>
      <c r="D34" s="40" t="s">
        <v>14</v>
      </c>
      <c r="E34" s="40" t="s">
        <v>496</v>
      </c>
      <c r="F34" s="40" t="s">
        <v>496</v>
      </c>
      <c r="G34" s="40" t="s">
        <v>549</v>
      </c>
      <c r="H34" s="40" t="s">
        <v>496</v>
      </c>
      <c r="I34" s="40" t="s">
        <v>836</v>
      </c>
      <c r="J34" s="40" t="s">
        <v>837</v>
      </c>
      <c r="K34" s="41">
        <v>6</v>
      </c>
      <c r="L34" s="40">
        <v>638878</v>
      </c>
      <c r="M34" s="40">
        <v>483681</v>
      </c>
      <c r="N34" s="40">
        <v>1</v>
      </c>
      <c r="O34" s="42"/>
      <c r="P34" s="42"/>
      <c r="Q34" s="42"/>
      <c r="R34" s="17">
        <f t="shared" si="1"/>
        <v>0</v>
      </c>
      <c r="S34" s="27">
        <f t="shared" si="2"/>
        <v>0</v>
      </c>
      <c r="T34" s="42"/>
      <c r="U34" s="42"/>
      <c r="V34" s="17">
        <f t="shared" si="3"/>
        <v>0</v>
      </c>
      <c r="W34" s="27">
        <f t="shared" si="4"/>
        <v>0</v>
      </c>
    </row>
    <row r="35" spans="1:23" x14ac:dyDescent="0.35">
      <c r="A35" s="38">
        <v>3937892</v>
      </c>
      <c r="B35" s="38" t="s">
        <v>844</v>
      </c>
      <c r="C35" s="39" t="s">
        <v>845</v>
      </c>
      <c r="D35" s="40" t="s">
        <v>14</v>
      </c>
      <c r="E35" s="40" t="s">
        <v>496</v>
      </c>
      <c r="F35" s="40" t="s">
        <v>496</v>
      </c>
      <c r="G35" s="40" t="s">
        <v>613</v>
      </c>
      <c r="H35" s="40" t="s">
        <v>496</v>
      </c>
      <c r="I35" s="40" t="s">
        <v>846</v>
      </c>
      <c r="J35" s="40" t="s">
        <v>847</v>
      </c>
      <c r="K35" s="41">
        <v>8</v>
      </c>
      <c r="L35" s="40">
        <v>638299</v>
      </c>
      <c r="M35" s="40">
        <v>487897</v>
      </c>
      <c r="N35" s="40">
        <v>1</v>
      </c>
      <c r="O35" s="42"/>
      <c r="P35" s="42"/>
      <c r="Q35" s="42"/>
      <c r="R35" s="17">
        <f t="shared" si="1"/>
        <v>0</v>
      </c>
      <c r="S35" s="27">
        <f t="shared" si="2"/>
        <v>0</v>
      </c>
      <c r="T35" s="42"/>
      <c r="U35" s="42"/>
      <c r="V35" s="17">
        <f t="shared" si="3"/>
        <v>0</v>
      </c>
      <c r="W35" s="27">
        <f t="shared" si="4"/>
        <v>0</v>
      </c>
    </row>
    <row r="36" spans="1:23" x14ac:dyDescent="0.35">
      <c r="A36" s="38">
        <v>3927968</v>
      </c>
      <c r="B36" s="38" t="s">
        <v>848</v>
      </c>
      <c r="C36" s="39" t="s">
        <v>849</v>
      </c>
      <c r="D36" s="40" t="s">
        <v>14</v>
      </c>
      <c r="E36" s="40" t="s">
        <v>496</v>
      </c>
      <c r="F36" s="40" t="s">
        <v>496</v>
      </c>
      <c r="G36" s="40" t="s">
        <v>684</v>
      </c>
      <c r="H36" s="40" t="s">
        <v>496</v>
      </c>
      <c r="I36" s="40" t="s">
        <v>850</v>
      </c>
      <c r="J36" s="40" t="s">
        <v>851</v>
      </c>
      <c r="K36" s="41">
        <v>1</v>
      </c>
      <c r="L36" s="40">
        <v>629039</v>
      </c>
      <c r="M36" s="40">
        <v>481820</v>
      </c>
      <c r="N36" s="40">
        <v>1</v>
      </c>
      <c r="O36" s="42"/>
      <c r="P36" s="42"/>
      <c r="Q36" s="42"/>
      <c r="R36" s="17">
        <f t="shared" si="1"/>
        <v>0</v>
      </c>
      <c r="S36" s="27">
        <f t="shared" si="2"/>
        <v>0</v>
      </c>
      <c r="T36" s="42"/>
      <c r="U36" s="42"/>
      <c r="V36" s="17">
        <f t="shared" si="3"/>
        <v>0</v>
      </c>
      <c r="W36" s="27">
        <f t="shared" si="4"/>
        <v>0</v>
      </c>
    </row>
    <row r="37" spans="1:23" x14ac:dyDescent="0.35">
      <c r="A37" s="38">
        <v>3941049</v>
      </c>
      <c r="B37" s="38" t="s">
        <v>857</v>
      </c>
      <c r="C37" s="39" t="s">
        <v>858</v>
      </c>
      <c r="D37" s="40" t="s">
        <v>14</v>
      </c>
      <c r="E37" s="40" t="s">
        <v>496</v>
      </c>
      <c r="F37" s="40" t="s">
        <v>496</v>
      </c>
      <c r="G37" s="40" t="s">
        <v>627</v>
      </c>
      <c r="H37" s="40" t="s">
        <v>496</v>
      </c>
      <c r="I37" s="40" t="s">
        <v>859</v>
      </c>
      <c r="J37" s="40" t="s">
        <v>860</v>
      </c>
      <c r="K37" s="41">
        <v>1</v>
      </c>
      <c r="L37" s="40">
        <v>634301</v>
      </c>
      <c r="M37" s="40">
        <v>487200</v>
      </c>
      <c r="N37" s="40">
        <v>1</v>
      </c>
      <c r="O37" s="42"/>
      <c r="P37" s="42"/>
      <c r="Q37" s="42"/>
      <c r="R37" s="17">
        <f t="shared" si="1"/>
        <v>0</v>
      </c>
      <c r="S37" s="27">
        <f t="shared" si="2"/>
        <v>0</v>
      </c>
      <c r="T37" s="42"/>
      <c r="U37" s="42"/>
      <c r="V37" s="17">
        <f t="shared" si="3"/>
        <v>0</v>
      </c>
      <c r="W37" s="27">
        <f t="shared" si="4"/>
        <v>0</v>
      </c>
    </row>
    <row r="38" spans="1:23" x14ac:dyDescent="0.35">
      <c r="A38" s="38">
        <v>3990132</v>
      </c>
      <c r="B38" s="38" t="s">
        <v>869</v>
      </c>
      <c r="C38" s="39" t="s">
        <v>870</v>
      </c>
      <c r="D38" s="40" t="s">
        <v>14</v>
      </c>
      <c r="E38" s="40" t="s">
        <v>496</v>
      </c>
      <c r="F38" s="40" t="s">
        <v>496</v>
      </c>
      <c r="G38" s="40" t="s">
        <v>606</v>
      </c>
      <c r="H38" s="40" t="s">
        <v>496</v>
      </c>
      <c r="I38" s="40" t="s">
        <v>871</v>
      </c>
      <c r="J38" s="40" t="s">
        <v>872</v>
      </c>
      <c r="K38" s="41">
        <v>26</v>
      </c>
      <c r="L38" s="40">
        <v>638183</v>
      </c>
      <c r="M38" s="40">
        <v>476161</v>
      </c>
      <c r="N38" s="40">
        <v>1</v>
      </c>
      <c r="O38" s="42"/>
      <c r="P38" s="42"/>
      <c r="Q38" s="42"/>
      <c r="R38" s="17">
        <f t="shared" si="1"/>
        <v>0</v>
      </c>
      <c r="S38" s="27">
        <f t="shared" si="2"/>
        <v>0</v>
      </c>
      <c r="T38" s="42"/>
      <c r="U38" s="42"/>
      <c r="V38" s="17">
        <f t="shared" si="3"/>
        <v>0</v>
      </c>
      <c r="W38" s="27">
        <f t="shared" si="4"/>
        <v>0</v>
      </c>
    </row>
    <row r="39" spans="1:23" x14ac:dyDescent="0.35">
      <c r="A39" s="38">
        <v>3941528</v>
      </c>
      <c r="B39" s="38" t="s">
        <v>879</v>
      </c>
      <c r="C39" s="39" t="s">
        <v>880</v>
      </c>
      <c r="D39" s="40" t="s">
        <v>14</v>
      </c>
      <c r="E39" s="40" t="s">
        <v>496</v>
      </c>
      <c r="F39" s="40" t="s">
        <v>496</v>
      </c>
      <c r="G39" s="40" t="s">
        <v>627</v>
      </c>
      <c r="H39" s="40" t="s">
        <v>496</v>
      </c>
      <c r="I39" s="40" t="s">
        <v>881</v>
      </c>
      <c r="J39" s="40" t="s">
        <v>882</v>
      </c>
      <c r="K39" s="41" t="s">
        <v>883</v>
      </c>
      <c r="L39" s="40">
        <v>632966</v>
      </c>
      <c r="M39" s="40">
        <v>487135</v>
      </c>
      <c r="N39" s="40">
        <v>1</v>
      </c>
      <c r="O39" s="42"/>
      <c r="P39" s="42"/>
      <c r="Q39" s="42"/>
      <c r="R39" s="17">
        <f t="shared" si="1"/>
        <v>0</v>
      </c>
      <c r="S39" s="27">
        <f t="shared" si="2"/>
        <v>0</v>
      </c>
      <c r="T39" s="42"/>
      <c r="U39" s="42"/>
      <c r="V39" s="17">
        <f t="shared" si="3"/>
        <v>0</v>
      </c>
      <c r="W39" s="27">
        <f t="shared" si="4"/>
        <v>0</v>
      </c>
    </row>
    <row r="40" spans="1:23" x14ac:dyDescent="0.35">
      <c r="A40" s="38">
        <v>3934493</v>
      </c>
      <c r="B40" s="38" t="s">
        <v>921</v>
      </c>
      <c r="C40" s="39" t="s">
        <v>922</v>
      </c>
      <c r="D40" s="40" t="s">
        <v>14</v>
      </c>
      <c r="E40" s="40" t="s">
        <v>496</v>
      </c>
      <c r="F40" s="40" t="s">
        <v>496</v>
      </c>
      <c r="G40" s="40" t="s">
        <v>497</v>
      </c>
      <c r="H40" s="40" t="s">
        <v>496</v>
      </c>
      <c r="I40" s="40" t="s">
        <v>923</v>
      </c>
      <c r="J40" s="40" t="s">
        <v>924</v>
      </c>
      <c r="K40" s="41" t="s">
        <v>925</v>
      </c>
      <c r="L40" s="40">
        <v>642108</v>
      </c>
      <c r="M40" s="40">
        <v>487852</v>
      </c>
      <c r="N40" s="40">
        <v>1</v>
      </c>
      <c r="O40" s="42"/>
      <c r="P40" s="42"/>
      <c r="Q40" s="42"/>
      <c r="R40" s="17">
        <f t="shared" si="1"/>
        <v>0</v>
      </c>
      <c r="S40" s="27">
        <f t="shared" si="2"/>
        <v>0</v>
      </c>
      <c r="T40" s="42"/>
      <c r="U40" s="42"/>
      <c r="V40" s="17">
        <f t="shared" si="3"/>
        <v>0</v>
      </c>
      <c r="W40" s="27">
        <f t="shared" si="4"/>
        <v>0</v>
      </c>
    </row>
    <row r="41" spans="1:23" x14ac:dyDescent="0.35">
      <c r="A41" s="38">
        <v>4012519</v>
      </c>
      <c r="B41" s="38" t="s">
        <v>934</v>
      </c>
      <c r="C41" s="39" t="s">
        <v>935</v>
      </c>
      <c r="D41" s="40" t="s">
        <v>14</v>
      </c>
      <c r="E41" s="40" t="s">
        <v>496</v>
      </c>
      <c r="F41" s="40" t="s">
        <v>496</v>
      </c>
      <c r="G41" s="40" t="s">
        <v>506</v>
      </c>
      <c r="H41" s="40" t="s">
        <v>496</v>
      </c>
      <c r="I41" s="40" t="s">
        <v>936</v>
      </c>
      <c r="J41" s="40" t="s">
        <v>937</v>
      </c>
      <c r="K41" s="41">
        <v>34</v>
      </c>
      <c r="L41" s="40">
        <v>649870</v>
      </c>
      <c r="M41" s="40">
        <v>481309</v>
      </c>
      <c r="N41" s="40">
        <v>1</v>
      </c>
      <c r="O41" s="42"/>
      <c r="P41" s="42"/>
      <c r="Q41" s="42"/>
      <c r="R41" s="17">
        <f t="shared" si="1"/>
        <v>0</v>
      </c>
      <c r="S41" s="27">
        <f t="shared" si="2"/>
        <v>0</v>
      </c>
      <c r="T41" s="42"/>
      <c r="U41" s="42"/>
      <c r="V41" s="17">
        <f t="shared" si="3"/>
        <v>0</v>
      </c>
      <c r="W41" s="27">
        <f t="shared" si="4"/>
        <v>0</v>
      </c>
    </row>
    <row r="42" spans="1:23" x14ac:dyDescent="0.35">
      <c r="A42" s="38">
        <v>4025625</v>
      </c>
      <c r="B42" s="38" t="s">
        <v>942</v>
      </c>
      <c r="C42" s="39" t="s">
        <v>943</v>
      </c>
      <c r="D42" s="40" t="s">
        <v>14</v>
      </c>
      <c r="E42" s="40" t="s">
        <v>496</v>
      </c>
      <c r="F42" s="40" t="s">
        <v>496</v>
      </c>
      <c r="G42" s="40" t="s">
        <v>540</v>
      </c>
      <c r="H42" s="40" t="s">
        <v>496</v>
      </c>
      <c r="I42" s="40" t="s">
        <v>944</v>
      </c>
      <c r="J42" s="40" t="s">
        <v>945</v>
      </c>
      <c r="K42" s="41">
        <v>24</v>
      </c>
      <c r="L42" s="40">
        <v>630767</v>
      </c>
      <c r="M42" s="40">
        <v>484248</v>
      </c>
      <c r="N42" s="40">
        <v>1</v>
      </c>
      <c r="O42" s="42"/>
      <c r="P42" s="42"/>
      <c r="Q42" s="42"/>
      <c r="R42" s="17">
        <f t="shared" si="1"/>
        <v>0</v>
      </c>
      <c r="S42" s="27">
        <f t="shared" si="2"/>
        <v>0</v>
      </c>
      <c r="T42" s="42"/>
      <c r="U42" s="42"/>
      <c r="V42" s="17">
        <f t="shared" si="3"/>
        <v>0</v>
      </c>
      <c r="W42" s="27">
        <f t="shared" si="4"/>
        <v>0</v>
      </c>
    </row>
    <row r="43" spans="1:23" x14ac:dyDescent="0.35">
      <c r="A43" s="38">
        <v>4025094</v>
      </c>
      <c r="B43" s="38" t="s">
        <v>948</v>
      </c>
      <c r="C43" s="39" t="s">
        <v>949</v>
      </c>
      <c r="D43" s="40" t="s">
        <v>14</v>
      </c>
      <c r="E43" s="40" t="s">
        <v>496</v>
      </c>
      <c r="F43" s="40" t="s">
        <v>496</v>
      </c>
      <c r="G43" s="40" t="s">
        <v>540</v>
      </c>
      <c r="H43" s="40" t="s">
        <v>496</v>
      </c>
      <c r="I43" s="40" t="s">
        <v>950</v>
      </c>
      <c r="J43" s="40" t="s">
        <v>951</v>
      </c>
      <c r="K43" s="41">
        <v>16</v>
      </c>
      <c r="L43" s="40">
        <v>633951</v>
      </c>
      <c r="M43" s="40">
        <v>481991</v>
      </c>
      <c r="N43" s="40">
        <v>1</v>
      </c>
      <c r="O43" s="42"/>
      <c r="P43" s="42"/>
      <c r="Q43" s="42"/>
      <c r="R43" s="17">
        <f t="shared" si="1"/>
        <v>0</v>
      </c>
      <c r="S43" s="27">
        <f t="shared" si="2"/>
        <v>0</v>
      </c>
      <c r="T43" s="42"/>
      <c r="U43" s="42"/>
      <c r="V43" s="17">
        <f t="shared" si="3"/>
        <v>0</v>
      </c>
      <c r="W43" s="27">
        <f t="shared" si="4"/>
        <v>0</v>
      </c>
    </row>
    <row r="44" spans="1:23" x14ac:dyDescent="0.35">
      <c r="A44" s="38">
        <v>4025630</v>
      </c>
      <c r="B44" s="38" t="s">
        <v>952</v>
      </c>
      <c r="C44" s="39" t="s">
        <v>953</v>
      </c>
      <c r="D44" s="40" t="s">
        <v>14</v>
      </c>
      <c r="E44" s="40" t="s">
        <v>496</v>
      </c>
      <c r="F44" s="40" t="s">
        <v>496</v>
      </c>
      <c r="G44" s="40" t="s">
        <v>540</v>
      </c>
      <c r="H44" s="40" t="s">
        <v>496</v>
      </c>
      <c r="I44" s="40" t="s">
        <v>950</v>
      </c>
      <c r="J44" s="40" t="s">
        <v>951</v>
      </c>
      <c r="K44" s="41">
        <v>31</v>
      </c>
      <c r="L44" s="40">
        <v>633974</v>
      </c>
      <c r="M44" s="40">
        <v>482122</v>
      </c>
      <c r="N44" s="40">
        <v>1</v>
      </c>
      <c r="O44" s="42"/>
      <c r="P44" s="42"/>
      <c r="Q44" s="42"/>
      <c r="R44" s="17">
        <f t="shared" si="1"/>
        <v>0</v>
      </c>
      <c r="S44" s="27">
        <f t="shared" si="2"/>
        <v>0</v>
      </c>
      <c r="T44" s="42"/>
      <c r="U44" s="42"/>
      <c r="V44" s="17">
        <f t="shared" si="3"/>
        <v>0</v>
      </c>
      <c r="W44" s="27">
        <f t="shared" si="4"/>
        <v>0</v>
      </c>
    </row>
    <row r="45" spans="1:23" x14ac:dyDescent="0.35">
      <c r="A45" s="38">
        <v>3967580</v>
      </c>
      <c r="B45" s="38" t="s">
        <v>954</v>
      </c>
      <c r="C45" s="39" t="s">
        <v>955</v>
      </c>
      <c r="D45" s="40" t="s">
        <v>14</v>
      </c>
      <c r="E45" s="40" t="s">
        <v>496</v>
      </c>
      <c r="F45" s="40" t="s">
        <v>496</v>
      </c>
      <c r="G45" s="40" t="s">
        <v>643</v>
      </c>
      <c r="H45" s="40" t="s">
        <v>496</v>
      </c>
      <c r="I45" s="40" t="s">
        <v>956</v>
      </c>
      <c r="J45" s="40" t="s">
        <v>957</v>
      </c>
      <c r="K45" s="41">
        <v>66</v>
      </c>
      <c r="L45" s="40">
        <v>640811</v>
      </c>
      <c r="M45" s="40">
        <v>495998</v>
      </c>
      <c r="N45" s="40">
        <v>1</v>
      </c>
      <c r="O45" s="42"/>
      <c r="P45" s="42"/>
      <c r="Q45" s="42"/>
      <c r="R45" s="17">
        <f t="shared" si="1"/>
        <v>0</v>
      </c>
      <c r="S45" s="27">
        <f t="shared" si="2"/>
        <v>0</v>
      </c>
      <c r="T45" s="42"/>
      <c r="U45" s="42"/>
      <c r="V45" s="17">
        <f t="shared" si="3"/>
        <v>0</v>
      </c>
      <c r="W45" s="27">
        <f t="shared" si="4"/>
        <v>0</v>
      </c>
    </row>
    <row r="46" spans="1:23" x14ac:dyDescent="0.35">
      <c r="A46" s="38">
        <v>3983945</v>
      </c>
      <c r="B46" s="38" t="s">
        <v>966</v>
      </c>
      <c r="C46" s="39" t="s">
        <v>967</v>
      </c>
      <c r="D46" s="40" t="s">
        <v>14</v>
      </c>
      <c r="E46" s="40" t="s">
        <v>496</v>
      </c>
      <c r="F46" s="40" t="s">
        <v>496</v>
      </c>
      <c r="G46" s="40" t="s">
        <v>569</v>
      </c>
      <c r="H46" s="40" t="s">
        <v>496</v>
      </c>
      <c r="I46" s="40" t="s">
        <v>968</v>
      </c>
      <c r="J46" s="40" t="s">
        <v>969</v>
      </c>
      <c r="K46" s="41" t="s">
        <v>970</v>
      </c>
      <c r="L46" s="40">
        <v>639471</v>
      </c>
      <c r="M46" s="40">
        <v>491789</v>
      </c>
      <c r="N46" s="40">
        <v>1</v>
      </c>
      <c r="O46" s="42"/>
      <c r="P46" s="42"/>
      <c r="Q46" s="42"/>
      <c r="R46" s="17">
        <f t="shared" si="1"/>
        <v>0</v>
      </c>
      <c r="S46" s="27">
        <f t="shared" si="2"/>
        <v>0</v>
      </c>
      <c r="T46" s="42"/>
      <c r="U46" s="42"/>
      <c r="V46" s="17">
        <f t="shared" si="3"/>
        <v>0</v>
      </c>
      <c r="W46" s="27">
        <f t="shared" si="4"/>
        <v>0</v>
      </c>
    </row>
    <row r="47" spans="1:23" x14ac:dyDescent="0.35">
      <c r="A47" s="38">
        <v>3954085</v>
      </c>
      <c r="B47" s="38" t="s">
        <v>979</v>
      </c>
      <c r="C47" s="39" t="s">
        <v>980</v>
      </c>
      <c r="D47" s="40" t="s">
        <v>14</v>
      </c>
      <c r="E47" s="40" t="s">
        <v>496</v>
      </c>
      <c r="F47" s="40" t="s">
        <v>496</v>
      </c>
      <c r="G47" s="40" t="s">
        <v>515</v>
      </c>
      <c r="H47" s="40" t="s">
        <v>496</v>
      </c>
      <c r="I47" s="40" t="s">
        <v>977</v>
      </c>
      <c r="J47" s="40" t="s">
        <v>978</v>
      </c>
      <c r="K47" s="41">
        <v>201</v>
      </c>
      <c r="L47" s="40">
        <v>630951</v>
      </c>
      <c r="M47" s="40">
        <v>487740</v>
      </c>
      <c r="N47" s="40">
        <v>1</v>
      </c>
      <c r="O47" s="42"/>
      <c r="P47" s="42"/>
      <c r="Q47" s="42"/>
      <c r="R47" s="17">
        <f t="shared" si="1"/>
        <v>0</v>
      </c>
      <c r="S47" s="27">
        <f t="shared" si="2"/>
        <v>0</v>
      </c>
      <c r="T47" s="42"/>
      <c r="U47" s="42"/>
      <c r="V47" s="17">
        <f t="shared" si="3"/>
        <v>0</v>
      </c>
      <c r="W47" s="27">
        <f t="shared" si="4"/>
        <v>0</v>
      </c>
    </row>
    <row r="48" spans="1:23" x14ac:dyDescent="0.35">
      <c r="A48" s="38">
        <v>3915228</v>
      </c>
      <c r="B48" s="38" t="s">
        <v>1012</v>
      </c>
      <c r="C48" s="39" t="s">
        <v>1013</v>
      </c>
      <c r="D48" s="40" t="s">
        <v>14</v>
      </c>
      <c r="E48" s="40" t="s">
        <v>496</v>
      </c>
      <c r="F48" s="40" t="s">
        <v>496</v>
      </c>
      <c r="G48" s="40" t="s">
        <v>549</v>
      </c>
      <c r="H48" s="40" t="s">
        <v>496</v>
      </c>
      <c r="I48" s="40" t="s">
        <v>1014</v>
      </c>
      <c r="J48" s="40" t="s">
        <v>1015</v>
      </c>
      <c r="K48" s="41">
        <v>22</v>
      </c>
      <c r="L48" s="40">
        <v>638550</v>
      </c>
      <c r="M48" s="40">
        <v>484066</v>
      </c>
      <c r="N48" s="40">
        <v>1</v>
      </c>
      <c r="O48" s="42"/>
      <c r="P48" s="42"/>
      <c r="Q48" s="42"/>
      <c r="R48" s="17">
        <f t="shared" si="1"/>
        <v>0</v>
      </c>
      <c r="S48" s="27">
        <f t="shared" si="2"/>
        <v>0</v>
      </c>
      <c r="T48" s="42"/>
      <c r="U48" s="42"/>
      <c r="V48" s="17">
        <f t="shared" si="3"/>
        <v>0</v>
      </c>
      <c r="W48" s="27">
        <f t="shared" si="4"/>
        <v>0</v>
      </c>
    </row>
    <row r="49" spans="1:23" x14ac:dyDescent="0.35">
      <c r="A49" s="38">
        <v>3938173</v>
      </c>
      <c r="B49" s="38" t="s">
        <v>1081</v>
      </c>
      <c r="C49" s="39" t="s">
        <v>1082</v>
      </c>
      <c r="D49" s="40" t="s">
        <v>14</v>
      </c>
      <c r="E49" s="40" t="s">
        <v>496</v>
      </c>
      <c r="F49" s="40" t="s">
        <v>496</v>
      </c>
      <c r="G49" s="40" t="s">
        <v>613</v>
      </c>
      <c r="H49" s="40" t="s">
        <v>496</v>
      </c>
      <c r="I49" s="40" t="s">
        <v>1078</v>
      </c>
      <c r="J49" s="40" t="s">
        <v>1079</v>
      </c>
      <c r="K49" s="41">
        <v>88</v>
      </c>
      <c r="L49" s="40">
        <v>636976</v>
      </c>
      <c r="M49" s="40">
        <v>486170</v>
      </c>
      <c r="N49" s="40">
        <v>1</v>
      </c>
      <c r="O49" s="42"/>
      <c r="P49" s="42"/>
      <c r="Q49" s="42"/>
      <c r="R49" s="17">
        <f t="shared" si="1"/>
        <v>0</v>
      </c>
      <c r="S49" s="27">
        <f t="shared" si="2"/>
        <v>0</v>
      </c>
      <c r="T49" s="42"/>
      <c r="U49" s="42"/>
      <c r="V49" s="17">
        <f t="shared" si="3"/>
        <v>0</v>
      </c>
      <c r="W49" s="27">
        <f t="shared" si="4"/>
        <v>0</v>
      </c>
    </row>
    <row r="50" spans="1:23" x14ac:dyDescent="0.35">
      <c r="A50" s="38">
        <v>3918812</v>
      </c>
      <c r="B50" s="38" t="s">
        <v>1121</v>
      </c>
      <c r="C50" s="39" t="s">
        <v>1122</v>
      </c>
      <c r="D50" s="40" t="s">
        <v>14</v>
      </c>
      <c r="E50" s="40" t="s">
        <v>496</v>
      </c>
      <c r="F50" s="40" t="s">
        <v>496</v>
      </c>
      <c r="G50" s="40" t="s">
        <v>549</v>
      </c>
      <c r="H50" s="40" t="s">
        <v>496</v>
      </c>
      <c r="I50" s="40" t="s">
        <v>1123</v>
      </c>
      <c r="J50" s="40" t="s">
        <v>1124</v>
      </c>
      <c r="K50" s="41" t="s">
        <v>1125</v>
      </c>
      <c r="L50" s="40">
        <v>641513</v>
      </c>
      <c r="M50" s="40">
        <v>482199</v>
      </c>
      <c r="N50" s="40">
        <v>1</v>
      </c>
      <c r="O50" s="42"/>
      <c r="P50" s="42"/>
      <c r="Q50" s="42"/>
      <c r="R50" s="17">
        <f t="shared" si="1"/>
        <v>0</v>
      </c>
      <c r="S50" s="27">
        <f t="shared" si="2"/>
        <v>0</v>
      </c>
      <c r="T50" s="42"/>
      <c r="U50" s="42"/>
      <c r="V50" s="17">
        <f t="shared" si="3"/>
        <v>0</v>
      </c>
      <c r="W50" s="27">
        <f t="shared" si="4"/>
        <v>0</v>
      </c>
    </row>
    <row r="51" spans="1:23" x14ac:dyDescent="0.35">
      <c r="A51" s="38">
        <v>3990276</v>
      </c>
      <c r="B51" s="38" t="s">
        <v>1138</v>
      </c>
      <c r="C51" s="39" t="s">
        <v>313</v>
      </c>
      <c r="D51" s="40" t="s">
        <v>14</v>
      </c>
      <c r="E51" s="40" t="s">
        <v>496</v>
      </c>
      <c r="F51" s="40" t="s">
        <v>496</v>
      </c>
      <c r="G51" s="40" t="s">
        <v>606</v>
      </c>
      <c r="H51" s="40" t="s">
        <v>496</v>
      </c>
      <c r="I51" s="40" t="s">
        <v>1139</v>
      </c>
      <c r="J51" s="40" t="s">
        <v>1140</v>
      </c>
      <c r="K51" s="41">
        <v>10</v>
      </c>
      <c r="L51" s="40">
        <v>638289</v>
      </c>
      <c r="M51" s="40">
        <v>475674</v>
      </c>
      <c r="N51" s="40">
        <v>1</v>
      </c>
      <c r="O51" s="42"/>
      <c r="P51" s="42"/>
      <c r="Q51" s="42"/>
      <c r="R51" s="17">
        <f t="shared" si="1"/>
        <v>0</v>
      </c>
      <c r="S51" s="27">
        <f t="shared" si="2"/>
        <v>0</v>
      </c>
      <c r="T51" s="42"/>
      <c r="U51" s="42"/>
      <c r="V51" s="17">
        <f t="shared" si="3"/>
        <v>0</v>
      </c>
      <c r="W51" s="27">
        <f t="shared" si="4"/>
        <v>0</v>
      </c>
    </row>
    <row r="52" spans="1:23" x14ac:dyDescent="0.35">
      <c r="A52" s="38">
        <v>3956175</v>
      </c>
      <c r="B52" s="38" t="s">
        <v>1161</v>
      </c>
      <c r="C52" s="39" t="s">
        <v>1162</v>
      </c>
      <c r="D52" s="40" t="s">
        <v>14</v>
      </c>
      <c r="E52" s="40" t="s">
        <v>496</v>
      </c>
      <c r="F52" s="40" t="s">
        <v>496</v>
      </c>
      <c r="G52" s="40" t="s">
        <v>515</v>
      </c>
      <c r="H52" s="40" t="s">
        <v>496</v>
      </c>
      <c r="I52" s="40" t="s">
        <v>1156</v>
      </c>
      <c r="J52" s="40" t="s">
        <v>1160</v>
      </c>
      <c r="K52" s="41" t="s">
        <v>429</v>
      </c>
      <c r="L52" s="40">
        <v>629335</v>
      </c>
      <c r="M52" s="40">
        <v>489553</v>
      </c>
      <c r="N52" s="40">
        <v>1</v>
      </c>
      <c r="O52" s="42"/>
      <c r="P52" s="42"/>
      <c r="Q52" s="42"/>
      <c r="R52" s="17">
        <f t="shared" si="1"/>
        <v>0</v>
      </c>
      <c r="S52" s="27">
        <f t="shared" si="2"/>
        <v>0</v>
      </c>
      <c r="T52" s="42"/>
      <c r="U52" s="42"/>
      <c r="V52" s="17">
        <f t="shared" si="3"/>
        <v>0</v>
      </c>
      <c r="W52" s="27">
        <f t="shared" si="4"/>
        <v>0</v>
      </c>
    </row>
    <row r="53" spans="1:23" x14ac:dyDescent="0.35">
      <c r="A53" s="38">
        <v>3942697</v>
      </c>
      <c r="B53" s="38" t="s">
        <v>1180</v>
      </c>
      <c r="C53" s="39" t="s">
        <v>1181</v>
      </c>
      <c r="D53" s="40" t="s">
        <v>14</v>
      </c>
      <c r="E53" s="40" t="s">
        <v>496</v>
      </c>
      <c r="F53" s="40" t="s">
        <v>496</v>
      </c>
      <c r="G53" s="40" t="s">
        <v>627</v>
      </c>
      <c r="H53" s="40" t="s">
        <v>496</v>
      </c>
      <c r="I53" s="40" t="s">
        <v>1178</v>
      </c>
      <c r="J53" s="40" t="s">
        <v>1179</v>
      </c>
      <c r="K53" s="41">
        <v>56</v>
      </c>
      <c r="L53" s="40">
        <v>634938</v>
      </c>
      <c r="M53" s="40">
        <v>487424</v>
      </c>
      <c r="N53" s="40">
        <v>1</v>
      </c>
      <c r="O53" s="42"/>
      <c r="P53" s="42"/>
      <c r="Q53" s="42"/>
      <c r="R53" s="17">
        <f t="shared" si="1"/>
        <v>0</v>
      </c>
      <c r="S53" s="27">
        <f t="shared" si="2"/>
        <v>0</v>
      </c>
      <c r="T53" s="42"/>
      <c r="U53" s="42"/>
      <c r="V53" s="17">
        <f t="shared" si="3"/>
        <v>0</v>
      </c>
      <c r="W53" s="27">
        <f t="shared" si="4"/>
        <v>0</v>
      </c>
    </row>
    <row r="54" spans="1:23" x14ac:dyDescent="0.35">
      <c r="A54" s="38">
        <v>3941932</v>
      </c>
      <c r="B54" s="38" t="s">
        <v>1190</v>
      </c>
      <c r="C54" s="39" t="s">
        <v>1191</v>
      </c>
      <c r="D54" s="40" t="s">
        <v>14</v>
      </c>
      <c r="E54" s="40" t="s">
        <v>496</v>
      </c>
      <c r="F54" s="40" t="s">
        <v>496</v>
      </c>
      <c r="G54" s="40" t="s">
        <v>627</v>
      </c>
      <c r="H54" s="40" t="s">
        <v>496</v>
      </c>
      <c r="I54" s="40" t="s">
        <v>1188</v>
      </c>
      <c r="J54" s="40" t="s">
        <v>1189</v>
      </c>
      <c r="K54" s="41" t="s">
        <v>1192</v>
      </c>
      <c r="L54" s="40">
        <v>634508</v>
      </c>
      <c r="M54" s="40">
        <v>486415</v>
      </c>
      <c r="N54" s="40">
        <v>1</v>
      </c>
      <c r="O54" s="42"/>
      <c r="P54" s="42"/>
      <c r="Q54" s="42"/>
      <c r="R54" s="17">
        <f t="shared" si="1"/>
        <v>0</v>
      </c>
      <c r="S54" s="27">
        <f t="shared" si="2"/>
        <v>0</v>
      </c>
      <c r="T54" s="42"/>
      <c r="U54" s="42"/>
      <c r="V54" s="17">
        <f t="shared" si="3"/>
        <v>0</v>
      </c>
      <c r="W54" s="27">
        <f t="shared" si="4"/>
        <v>0</v>
      </c>
    </row>
    <row r="55" spans="1:23" x14ac:dyDescent="0.35">
      <c r="A55" s="38">
        <v>3942718</v>
      </c>
      <c r="B55" s="38" t="s">
        <v>1196</v>
      </c>
      <c r="C55" s="39" t="s">
        <v>1197</v>
      </c>
      <c r="D55" s="40" t="s">
        <v>14</v>
      </c>
      <c r="E55" s="40" t="s">
        <v>496</v>
      </c>
      <c r="F55" s="40" t="s">
        <v>496</v>
      </c>
      <c r="G55" s="40" t="s">
        <v>627</v>
      </c>
      <c r="H55" s="40" t="s">
        <v>496</v>
      </c>
      <c r="I55" s="40" t="s">
        <v>1188</v>
      </c>
      <c r="J55" s="40" t="s">
        <v>1189</v>
      </c>
      <c r="K55" s="41">
        <v>2</v>
      </c>
      <c r="L55" s="40">
        <v>635002</v>
      </c>
      <c r="M55" s="40">
        <v>486692</v>
      </c>
      <c r="N55" s="40">
        <v>1</v>
      </c>
      <c r="O55" s="42"/>
      <c r="P55" s="42"/>
      <c r="Q55" s="42"/>
      <c r="R55" s="17">
        <f t="shared" si="1"/>
        <v>0</v>
      </c>
      <c r="S55" s="27">
        <f t="shared" si="2"/>
        <v>0</v>
      </c>
      <c r="T55" s="42"/>
      <c r="U55" s="42"/>
      <c r="V55" s="17">
        <f t="shared" si="3"/>
        <v>0</v>
      </c>
      <c r="W55" s="27">
        <f t="shared" si="4"/>
        <v>0</v>
      </c>
    </row>
    <row r="56" spans="1:23" x14ac:dyDescent="0.35">
      <c r="A56" s="38">
        <v>3939307</v>
      </c>
      <c r="B56" s="38" t="s">
        <v>1198</v>
      </c>
      <c r="C56" s="39" t="s">
        <v>1199</v>
      </c>
      <c r="D56" s="40" t="s">
        <v>14</v>
      </c>
      <c r="E56" s="40" t="s">
        <v>496</v>
      </c>
      <c r="F56" s="40" t="s">
        <v>496</v>
      </c>
      <c r="G56" s="40" t="s">
        <v>613</v>
      </c>
      <c r="H56" s="40" t="s">
        <v>496</v>
      </c>
      <c r="I56" s="40" t="s">
        <v>1200</v>
      </c>
      <c r="J56" s="40" t="s">
        <v>1201</v>
      </c>
      <c r="K56" s="41">
        <v>5</v>
      </c>
      <c r="L56" s="40">
        <v>639291</v>
      </c>
      <c r="M56" s="40">
        <v>485481</v>
      </c>
      <c r="N56" s="40">
        <v>1</v>
      </c>
      <c r="O56" s="42"/>
      <c r="P56" s="42"/>
      <c r="Q56" s="42"/>
      <c r="R56" s="17">
        <f t="shared" si="1"/>
        <v>0</v>
      </c>
      <c r="S56" s="27">
        <f t="shared" si="2"/>
        <v>0</v>
      </c>
      <c r="T56" s="42"/>
      <c r="U56" s="42"/>
      <c r="V56" s="17">
        <f t="shared" si="3"/>
        <v>0</v>
      </c>
      <c r="W56" s="27">
        <f t="shared" si="4"/>
        <v>0</v>
      </c>
    </row>
    <row r="57" spans="1:23" x14ac:dyDescent="0.35">
      <c r="A57" s="38">
        <v>3936496</v>
      </c>
      <c r="B57" s="38" t="s">
        <v>1208</v>
      </c>
      <c r="C57" s="39" t="s">
        <v>1209</v>
      </c>
      <c r="D57" s="40" t="s">
        <v>14</v>
      </c>
      <c r="E57" s="40" t="s">
        <v>496</v>
      </c>
      <c r="F57" s="40" t="s">
        <v>496</v>
      </c>
      <c r="G57" s="40" t="s">
        <v>649</v>
      </c>
      <c r="H57" s="40" t="s">
        <v>496</v>
      </c>
      <c r="I57" s="40" t="s">
        <v>1204</v>
      </c>
      <c r="J57" s="40" t="s">
        <v>1205</v>
      </c>
      <c r="K57" s="41">
        <v>36</v>
      </c>
      <c r="L57" s="40">
        <v>640352</v>
      </c>
      <c r="M57" s="40">
        <v>489928</v>
      </c>
      <c r="N57" s="40">
        <v>1</v>
      </c>
      <c r="O57" s="42"/>
      <c r="P57" s="42"/>
      <c r="Q57" s="42"/>
      <c r="R57" s="17">
        <f t="shared" si="1"/>
        <v>0</v>
      </c>
      <c r="S57" s="27">
        <f t="shared" si="2"/>
        <v>0</v>
      </c>
      <c r="T57" s="42"/>
      <c r="U57" s="42"/>
      <c r="V57" s="17">
        <f t="shared" si="3"/>
        <v>0</v>
      </c>
      <c r="W57" s="27">
        <f t="shared" si="4"/>
        <v>0</v>
      </c>
    </row>
    <row r="58" spans="1:23" x14ac:dyDescent="0.35">
      <c r="A58" s="38">
        <v>3936650</v>
      </c>
      <c r="B58" s="38" t="s">
        <v>1220</v>
      </c>
      <c r="C58" s="39" t="s">
        <v>1221</v>
      </c>
      <c r="D58" s="40" t="s">
        <v>14</v>
      </c>
      <c r="E58" s="40" t="s">
        <v>496</v>
      </c>
      <c r="F58" s="40" t="s">
        <v>496</v>
      </c>
      <c r="G58" s="40" t="s">
        <v>649</v>
      </c>
      <c r="H58" s="40" t="s">
        <v>496</v>
      </c>
      <c r="I58" s="40" t="s">
        <v>1222</v>
      </c>
      <c r="J58" s="40" t="s">
        <v>1223</v>
      </c>
      <c r="K58" s="41">
        <v>3</v>
      </c>
      <c r="L58" s="40">
        <v>639519</v>
      </c>
      <c r="M58" s="40">
        <v>489150</v>
      </c>
      <c r="N58" s="40">
        <v>1</v>
      </c>
      <c r="O58" s="42"/>
      <c r="P58" s="42"/>
      <c r="Q58" s="42"/>
      <c r="R58" s="17">
        <f t="shared" si="1"/>
        <v>0</v>
      </c>
      <c r="S58" s="27">
        <f t="shared" si="2"/>
        <v>0</v>
      </c>
      <c r="T58" s="42"/>
      <c r="U58" s="42"/>
      <c r="V58" s="17">
        <f t="shared" si="3"/>
        <v>0</v>
      </c>
      <c r="W58" s="27">
        <f t="shared" si="4"/>
        <v>0</v>
      </c>
    </row>
    <row r="59" spans="1:23" x14ac:dyDescent="0.35">
      <c r="A59" s="38">
        <v>3973922</v>
      </c>
      <c r="B59" s="38" t="s">
        <v>1242</v>
      </c>
      <c r="C59" s="39" t="s">
        <v>1243</v>
      </c>
      <c r="D59" s="40" t="s">
        <v>14</v>
      </c>
      <c r="E59" s="40" t="s">
        <v>496</v>
      </c>
      <c r="F59" s="40" t="s">
        <v>496</v>
      </c>
      <c r="G59" s="40" t="s">
        <v>524</v>
      </c>
      <c r="H59" s="40" t="s">
        <v>496</v>
      </c>
      <c r="I59" s="40" t="s">
        <v>318</v>
      </c>
      <c r="J59" s="40" t="s">
        <v>40</v>
      </c>
      <c r="K59" s="41">
        <v>1</v>
      </c>
      <c r="L59" s="40">
        <v>633410</v>
      </c>
      <c r="M59" s="40">
        <v>490668</v>
      </c>
      <c r="N59" s="40">
        <v>1</v>
      </c>
      <c r="O59" s="42"/>
      <c r="P59" s="42"/>
      <c r="Q59" s="42"/>
      <c r="R59" s="17">
        <f t="shared" si="1"/>
        <v>0</v>
      </c>
      <c r="S59" s="27">
        <f t="shared" si="2"/>
        <v>0</v>
      </c>
      <c r="T59" s="42"/>
      <c r="U59" s="42"/>
      <c r="V59" s="17">
        <f t="shared" si="3"/>
        <v>0</v>
      </c>
      <c r="W59" s="27">
        <f t="shared" si="4"/>
        <v>0</v>
      </c>
    </row>
    <row r="60" spans="1:23" x14ac:dyDescent="0.35">
      <c r="A60" s="38">
        <v>3973935</v>
      </c>
      <c r="B60" s="38" t="s">
        <v>1244</v>
      </c>
      <c r="C60" s="39" t="s">
        <v>1245</v>
      </c>
      <c r="D60" s="40" t="s">
        <v>14</v>
      </c>
      <c r="E60" s="40" t="s">
        <v>496</v>
      </c>
      <c r="F60" s="40" t="s">
        <v>496</v>
      </c>
      <c r="G60" s="40" t="s">
        <v>524</v>
      </c>
      <c r="H60" s="40" t="s">
        <v>496</v>
      </c>
      <c r="I60" s="40" t="s">
        <v>318</v>
      </c>
      <c r="J60" s="40" t="s">
        <v>40</v>
      </c>
      <c r="K60" s="41">
        <v>8</v>
      </c>
      <c r="L60" s="40">
        <v>633311</v>
      </c>
      <c r="M60" s="40">
        <v>490819</v>
      </c>
      <c r="N60" s="40">
        <v>1</v>
      </c>
      <c r="O60" s="42"/>
      <c r="P60" s="42"/>
      <c r="Q60" s="42"/>
      <c r="R60" s="17">
        <f t="shared" si="1"/>
        <v>0</v>
      </c>
      <c r="S60" s="27">
        <f t="shared" si="2"/>
        <v>0</v>
      </c>
      <c r="T60" s="42"/>
      <c r="U60" s="42"/>
      <c r="V60" s="17">
        <f t="shared" si="3"/>
        <v>0</v>
      </c>
      <c r="W60" s="27">
        <f t="shared" si="4"/>
        <v>0</v>
      </c>
    </row>
    <row r="61" spans="1:23" x14ac:dyDescent="0.35">
      <c r="A61" s="38">
        <v>4016650</v>
      </c>
      <c r="B61" s="38" t="s">
        <v>1246</v>
      </c>
      <c r="C61" s="39" t="s">
        <v>1247</v>
      </c>
      <c r="D61" s="40" t="s">
        <v>14</v>
      </c>
      <c r="E61" s="40" t="s">
        <v>496</v>
      </c>
      <c r="F61" s="40" t="s">
        <v>496</v>
      </c>
      <c r="G61" s="40" t="s">
        <v>1034</v>
      </c>
      <c r="H61" s="40" t="s">
        <v>496</v>
      </c>
      <c r="I61" s="40" t="s">
        <v>1248</v>
      </c>
      <c r="J61" s="40" t="s">
        <v>1249</v>
      </c>
      <c r="K61" s="41">
        <v>1</v>
      </c>
      <c r="L61" s="40">
        <v>642742</v>
      </c>
      <c r="M61" s="40">
        <v>480010</v>
      </c>
      <c r="N61" s="40">
        <v>1</v>
      </c>
      <c r="O61" s="42"/>
      <c r="P61" s="42"/>
      <c r="Q61" s="42"/>
      <c r="R61" s="17">
        <f t="shared" si="1"/>
        <v>0</v>
      </c>
      <c r="S61" s="27">
        <f t="shared" si="2"/>
        <v>0</v>
      </c>
      <c r="T61" s="42"/>
      <c r="U61" s="42"/>
      <c r="V61" s="17">
        <f t="shared" si="3"/>
        <v>0</v>
      </c>
      <c r="W61" s="27">
        <f t="shared" si="4"/>
        <v>0</v>
      </c>
    </row>
    <row r="62" spans="1:23" x14ac:dyDescent="0.35">
      <c r="A62" s="38">
        <v>3945619</v>
      </c>
      <c r="B62" s="38" t="s">
        <v>1312</v>
      </c>
      <c r="C62" s="39" t="s">
        <v>1313</v>
      </c>
      <c r="D62" s="40" t="s">
        <v>14</v>
      </c>
      <c r="E62" s="40" t="s">
        <v>496</v>
      </c>
      <c r="F62" s="40" t="s">
        <v>496</v>
      </c>
      <c r="G62" s="40" t="s">
        <v>703</v>
      </c>
      <c r="H62" s="40" t="s">
        <v>496</v>
      </c>
      <c r="I62" s="40" t="s">
        <v>210</v>
      </c>
      <c r="J62" s="40" t="s">
        <v>211</v>
      </c>
      <c r="K62" s="41">
        <v>1</v>
      </c>
      <c r="L62" s="40">
        <v>636103</v>
      </c>
      <c r="M62" s="40">
        <v>491288</v>
      </c>
      <c r="N62" s="40">
        <v>1</v>
      </c>
      <c r="O62" s="42"/>
      <c r="P62" s="42"/>
      <c r="Q62" s="42"/>
      <c r="R62" s="17">
        <f t="shared" si="1"/>
        <v>0</v>
      </c>
      <c r="S62" s="27">
        <f t="shared" si="2"/>
        <v>0</v>
      </c>
      <c r="T62" s="42"/>
      <c r="U62" s="42"/>
      <c r="V62" s="17">
        <f t="shared" si="3"/>
        <v>0</v>
      </c>
      <c r="W62" s="27">
        <f t="shared" si="4"/>
        <v>0</v>
      </c>
    </row>
    <row r="63" spans="1:23" x14ac:dyDescent="0.35">
      <c r="A63" s="38">
        <v>3915812</v>
      </c>
      <c r="B63" s="38" t="s">
        <v>1316</v>
      </c>
      <c r="C63" s="39" t="s">
        <v>1317</v>
      </c>
      <c r="D63" s="40" t="s">
        <v>14</v>
      </c>
      <c r="E63" s="40" t="s">
        <v>496</v>
      </c>
      <c r="F63" s="40" t="s">
        <v>496</v>
      </c>
      <c r="G63" s="40" t="s">
        <v>549</v>
      </c>
      <c r="H63" s="40" t="s">
        <v>496</v>
      </c>
      <c r="I63" s="40" t="s">
        <v>1318</v>
      </c>
      <c r="J63" s="40" t="s">
        <v>1319</v>
      </c>
      <c r="K63" s="41">
        <v>3</v>
      </c>
      <c r="L63" s="40">
        <v>639637</v>
      </c>
      <c r="M63" s="40">
        <v>483925</v>
      </c>
      <c r="N63" s="40">
        <v>1</v>
      </c>
      <c r="O63" s="42"/>
      <c r="P63" s="42"/>
      <c r="Q63" s="42"/>
      <c r="R63" s="17">
        <f t="shared" si="1"/>
        <v>0</v>
      </c>
      <c r="S63" s="27">
        <f t="shared" si="2"/>
        <v>0</v>
      </c>
      <c r="T63" s="42"/>
      <c r="U63" s="42"/>
      <c r="V63" s="17">
        <f t="shared" si="3"/>
        <v>0</v>
      </c>
      <c r="W63" s="27">
        <f t="shared" si="4"/>
        <v>0</v>
      </c>
    </row>
    <row r="64" spans="1:23" x14ac:dyDescent="0.35">
      <c r="A64" s="38">
        <v>3939401</v>
      </c>
      <c r="B64" s="38" t="s">
        <v>1324</v>
      </c>
      <c r="C64" s="39" t="s">
        <v>1325</v>
      </c>
      <c r="D64" s="40" t="s">
        <v>14</v>
      </c>
      <c r="E64" s="40" t="s">
        <v>496</v>
      </c>
      <c r="F64" s="40" t="s">
        <v>496</v>
      </c>
      <c r="G64" s="40" t="s">
        <v>613</v>
      </c>
      <c r="H64" s="40" t="s">
        <v>496</v>
      </c>
      <c r="I64" s="40" t="s">
        <v>1326</v>
      </c>
      <c r="J64" s="40" t="s">
        <v>1327</v>
      </c>
      <c r="K64" s="41" t="s">
        <v>1328</v>
      </c>
      <c r="L64" s="40">
        <v>638441</v>
      </c>
      <c r="M64" s="40">
        <v>487507</v>
      </c>
      <c r="N64" s="40">
        <v>1</v>
      </c>
      <c r="O64" s="42"/>
      <c r="P64" s="42"/>
      <c r="Q64" s="42"/>
      <c r="R64" s="17">
        <f t="shared" si="1"/>
        <v>0</v>
      </c>
      <c r="S64" s="27">
        <f t="shared" si="2"/>
        <v>0</v>
      </c>
      <c r="T64" s="42"/>
      <c r="U64" s="42"/>
      <c r="V64" s="17">
        <f t="shared" si="3"/>
        <v>0</v>
      </c>
      <c r="W64" s="27">
        <f t="shared" si="4"/>
        <v>0</v>
      </c>
    </row>
    <row r="65" spans="1:23" x14ac:dyDescent="0.35">
      <c r="A65" s="38">
        <v>3956264</v>
      </c>
      <c r="B65" s="38" t="s">
        <v>1337</v>
      </c>
      <c r="C65" s="39" t="s">
        <v>1338</v>
      </c>
      <c r="D65" s="40" t="s">
        <v>14</v>
      </c>
      <c r="E65" s="40" t="s">
        <v>496</v>
      </c>
      <c r="F65" s="40" t="s">
        <v>496</v>
      </c>
      <c r="G65" s="40" t="s">
        <v>515</v>
      </c>
      <c r="H65" s="40" t="s">
        <v>496</v>
      </c>
      <c r="I65" s="40" t="s">
        <v>1339</v>
      </c>
      <c r="J65" s="40" t="s">
        <v>1340</v>
      </c>
      <c r="K65" s="41">
        <v>3</v>
      </c>
      <c r="L65" s="40">
        <v>631002</v>
      </c>
      <c r="M65" s="40">
        <v>486281</v>
      </c>
      <c r="N65" s="40">
        <v>1</v>
      </c>
      <c r="O65" s="42"/>
      <c r="P65" s="42"/>
      <c r="Q65" s="42"/>
      <c r="R65" s="17">
        <f t="shared" si="1"/>
        <v>0</v>
      </c>
      <c r="S65" s="27">
        <f t="shared" si="2"/>
        <v>0</v>
      </c>
      <c r="T65" s="42"/>
      <c r="U65" s="42"/>
      <c r="V65" s="17">
        <f t="shared" si="3"/>
        <v>0</v>
      </c>
      <c r="W65" s="27">
        <f t="shared" si="4"/>
        <v>0</v>
      </c>
    </row>
    <row r="66" spans="1:23" x14ac:dyDescent="0.35">
      <c r="A66" s="38">
        <v>3928957</v>
      </c>
      <c r="B66" s="38" t="s">
        <v>1386</v>
      </c>
      <c r="C66" s="39" t="s">
        <v>1387</v>
      </c>
      <c r="D66" s="40" t="s">
        <v>14</v>
      </c>
      <c r="E66" s="40" t="s">
        <v>496</v>
      </c>
      <c r="F66" s="40" t="s">
        <v>496</v>
      </c>
      <c r="G66" s="40" t="s">
        <v>497</v>
      </c>
      <c r="H66" s="40" t="s">
        <v>496</v>
      </c>
      <c r="I66" s="40" t="s">
        <v>1388</v>
      </c>
      <c r="J66" s="40" t="s">
        <v>1389</v>
      </c>
      <c r="K66" s="41">
        <v>30</v>
      </c>
      <c r="L66" s="40">
        <v>639935</v>
      </c>
      <c r="M66" s="40">
        <v>489094</v>
      </c>
      <c r="N66" s="40">
        <v>1</v>
      </c>
      <c r="O66" s="42"/>
      <c r="P66" s="42"/>
      <c r="Q66" s="42"/>
      <c r="R66" s="17">
        <f t="shared" si="1"/>
        <v>0</v>
      </c>
      <c r="S66" s="27">
        <f t="shared" si="2"/>
        <v>0</v>
      </c>
      <c r="T66" s="42"/>
      <c r="U66" s="42"/>
      <c r="V66" s="17">
        <f t="shared" si="3"/>
        <v>0</v>
      </c>
      <c r="W66" s="27">
        <f t="shared" si="4"/>
        <v>0</v>
      </c>
    </row>
    <row r="67" spans="1:23" x14ac:dyDescent="0.35">
      <c r="A67" s="38">
        <v>3914620</v>
      </c>
      <c r="B67" s="38" t="s">
        <v>1394</v>
      </c>
      <c r="C67" s="39" t="s">
        <v>1395</v>
      </c>
      <c r="D67" s="40" t="s">
        <v>14</v>
      </c>
      <c r="E67" s="40" t="s">
        <v>496</v>
      </c>
      <c r="F67" s="40" t="s">
        <v>496</v>
      </c>
      <c r="G67" s="40" t="s">
        <v>549</v>
      </c>
      <c r="H67" s="40" t="s">
        <v>496</v>
      </c>
      <c r="I67" s="40" t="s">
        <v>1396</v>
      </c>
      <c r="J67" s="40" t="s">
        <v>1397</v>
      </c>
      <c r="K67" s="41" t="s">
        <v>1398</v>
      </c>
      <c r="L67" s="40">
        <v>637810</v>
      </c>
      <c r="M67" s="40">
        <v>484042</v>
      </c>
      <c r="N67" s="40">
        <v>1</v>
      </c>
      <c r="O67" s="42"/>
      <c r="P67" s="42"/>
      <c r="Q67" s="42"/>
      <c r="R67" s="17">
        <f t="shared" si="1"/>
        <v>0</v>
      </c>
      <c r="S67" s="27">
        <f t="shared" si="2"/>
        <v>0</v>
      </c>
      <c r="T67" s="42"/>
      <c r="U67" s="42"/>
      <c r="V67" s="17">
        <f t="shared" si="3"/>
        <v>0</v>
      </c>
      <c r="W67" s="27">
        <f t="shared" si="4"/>
        <v>0</v>
      </c>
    </row>
    <row r="68" spans="1:23" x14ac:dyDescent="0.35">
      <c r="A68" s="38">
        <v>4024401</v>
      </c>
      <c r="B68" s="38" t="s">
        <v>1404</v>
      </c>
      <c r="C68" s="39" t="s">
        <v>1405</v>
      </c>
      <c r="D68" s="40" t="s">
        <v>14</v>
      </c>
      <c r="E68" s="40" t="s">
        <v>496</v>
      </c>
      <c r="F68" s="40" t="s">
        <v>496</v>
      </c>
      <c r="G68" s="40" t="s">
        <v>540</v>
      </c>
      <c r="H68" s="40" t="s">
        <v>496</v>
      </c>
      <c r="I68" s="40" t="s">
        <v>293</v>
      </c>
      <c r="J68" s="40" t="s">
        <v>1406</v>
      </c>
      <c r="K68" s="41">
        <v>31</v>
      </c>
      <c r="L68" s="40">
        <v>632595</v>
      </c>
      <c r="M68" s="40">
        <v>480809</v>
      </c>
      <c r="N68" s="40">
        <v>1</v>
      </c>
      <c r="O68" s="42"/>
      <c r="P68" s="42"/>
      <c r="Q68" s="42"/>
      <c r="R68" s="17">
        <f t="shared" si="1"/>
        <v>0</v>
      </c>
      <c r="S68" s="27">
        <f t="shared" si="2"/>
        <v>0</v>
      </c>
      <c r="T68" s="42"/>
      <c r="U68" s="42"/>
      <c r="V68" s="17">
        <f t="shared" si="3"/>
        <v>0</v>
      </c>
      <c r="W68" s="27">
        <f t="shared" si="4"/>
        <v>0</v>
      </c>
    </row>
    <row r="69" spans="1:23" x14ac:dyDescent="0.35">
      <c r="A69" s="38">
        <v>4025875</v>
      </c>
      <c r="B69" s="38" t="s">
        <v>1407</v>
      </c>
      <c r="C69" s="39" t="s">
        <v>1408</v>
      </c>
      <c r="D69" s="40" t="s">
        <v>14</v>
      </c>
      <c r="E69" s="40" t="s">
        <v>496</v>
      </c>
      <c r="F69" s="40" t="s">
        <v>496</v>
      </c>
      <c r="G69" s="40" t="s">
        <v>540</v>
      </c>
      <c r="H69" s="40" t="s">
        <v>496</v>
      </c>
      <c r="I69" s="40" t="s">
        <v>293</v>
      </c>
      <c r="J69" s="40" t="s">
        <v>1406</v>
      </c>
      <c r="K69" s="41" t="s">
        <v>1409</v>
      </c>
      <c r="L69" s="40">
        <v>632644</v>
      </c>
      <c r="M69" s="40">
        <v>480792</v>
      </c>
      <c r="N69" s="40">
        <v>1</v>
      </c>
      <c r="O69" s="42"/>
      <c r="P69" s="42"/>
      <c r="Q69" s="42"/>
      <c r="R69" s="17">
        <f t="shared" si="1"/>
        <v>0</v>
      </c>
      <c r="S69" s="27">
        <f t="shared" si="2"/>
        <v>0</v>
      </c>
      <c r="T69" s="42"/>
      <c r="U69" s="42"/>
      <c r="V69" s="17">
        <f t="shared" si="3"/>
        <v>0</v>
      </c>
      <c r="W69" s="27">
        <f t="shared" si="4"/>
        <v>0</v>
      </c>
    </row>
    <row r="70" spans="1:23" x14ac:dyDescent="0.35">
      <c r="A70" s="38">
        <v>3938659</v>
      </c>
      <c r="B70" s="38" t="s">
        <v>1420</v>
      </c>
      <c r="C70" s="39" t="s">
        <v>1421</v>
      </c>
      <c r="D70" s="40" t="s">
        <v>14</v>
      </c>
      <c r="E70" s="40" t="s">
        <v>496</v>
      </c>
      <c r="F70" s="40" t="s">
        <v>496</v>
      </c>
      <c r="G70" s="40" t="s">
        <v>613</v>
      </c>
      <c r="H70" s="40" t="s">
        <v>496</v>
      </c>
      <c r="I70" s="40" t="s">
        <v>1418</v>
      </c>
      <c r="J70" s="40" t="s">
        <v>1419</v>
      </c>
      <c r="K70" s="41">
        <v>24</v>
      </c>
      <c r="L70" s="40">
        <v>637942</v>
      </c>
      <c r="M70" s="40">
        <v>485384</v>
      </c>
      <c r="N70" s="40">
        <v>1</v>
      </c>
      <c r="O70" s="42"/>
      <c r="P70" s="42"/>
      <c r="Q70" s="42"/>
      <c r="R70" s="17">
        <f t="shared" si="1"/>
        <v>0</v>
      </c>
      <c r="S70" s="27">
        <f t="shared" si="2"/>
        <v>0</v>
      </c>
      <c r="T70" s="42"/>
      <c r="U70" s="42"/>
      <c r="V70" s="17">
        <f t="shared" si="3"/>
        <v>0</v>
      </c>
      <c r="W70" s="27">
        <f t="shared" si="4"/>
        <v>0</v>
      </c>
    </row>
    <row r="71" spans="1:23" x14ac:dyDescent="0.35">
      <c r="A71" s="38">
        <v>3922227</v>
      </c>
      <c r="B71" s="38" t="s">
        <v>1426</v>
      </c>
      <c r="C71" s="39" t="s">
        <v>1427</v>
      </c>
      <c r="D71" s="40" t="s">
        <v>14</v>
      </c>
      <c r="E71" s="40" t="s">
        <v>496</v>
      </c>
      <c r="F71" s="40" t="s">
        <v>496</v>
      </c>
      <c r="G71" s="40" t="s">
        <v>549</v>
      </c>
      <c r="H71" s="40" t="s">
        <v>496</v>
      </c>
      <c r="I71" s="40" t="s">
        <v>1428</v>
      </c>
      <c r="J71" s="40" t="s">
        <v>1429</v>
      </c>
      <c r="K71" s="41" t="s">
        <v>1430</v>
      </c>
      <c r="L71" s="40">
        <v>636599</v>
      </c>
      <c r="M71" s="40">
        <v>481138</v>
      </c>
      <c r="N71" s="40">
        <v>1</v>
      </c>
      <c r="O71" s="42"/>
      <c r="P71" s="42"/>
      <c r="Q71" s="42"/>
      <c r="R71" s="17">
        <f t="shared" si="1"/>
        <v>0</v>
      </c>
      <c r="S71" s="27">
        <f t="shared" si="2"/>
        <v>0</v>
      </c>
      <c r="T71" s="42"/>
      <c r="U71" s="42"/>
      <c r="V71" s="17">
        <f t="shared" si="3"/>
        <v>0</v>
      </c>
      <c r="W71" s="27">
        <f t="shared" si="4"/>
        <v>0</v>
      </c>
    </row>
    <row r="72" spans="1:23" x14ac:dyDescent="0.35">
      <c r="A72" s="38">
        <v>3934962</v>
      </c>
      <c r="B72" s="38" t="s">
        <v>1467</v>
      </c>
      <c r="C72" s="39" t="s">
        <v>1468</v>
      </c>
      <c r="D72" s="40" t="s">
        <v>14</v>
      </c>
      <c r="E72" s="40" t="s">
        <v>496</v>
      </c>
      <c r="F72" s="40" t="s">
        <v>496</v>
      </c>
      <c r="G72" s="40" t="s">
        <v>497</v>
      </c>
      <c r="H72" s="40" t="s">
        <v>496</v>
      </c>
      <c r="I72" s="40" t="s">
        <v>449</v>
      </c>
      <c r="J72" s="40" t="s">
        <v>450</v>
      </c>
      <c r="K72" s="41" t="s">
        <v>1469</v>
      </c>
      <c r="L72" s="40">
        <v>640333</v>
      </c>
      <c r="M72" s="40">
        <v>488863</v>
      </c>
      <c r="N72" s="40">
        <v>1</v>
      </c>
      <c r="O72" s="42"/>
      <c r="P72" s="42"/>
      <c r="Q72" s="42"/>
      <c r="R72" s="17">
        <f t="shared" si="1"/>
        <v>0</v>
      </c>
      <c r="S72" s="27">
        <f t="shared" si="2"/>
        <v>0</v>
      </c>
      <c r="T72" s="42"/>
      <c r="U72" s="42"/>
      <c r="V72" s="17">
        <f t="shared" si="3"/>
        <v>0</v>
      </c>
      <c r="W72" s="27">
        <f t="shared" si="4"/>
        <v>0</v>
      </c>
    </row>
    <row r="73" spans="1:23" x14ac:dyDescent="0.35">
      <c r="A73" s="38">
        <v>3939490</v>
      </c>
      <c r="B73" s="38" t="s">
        <v>1470</v>
      </c>
      <c r="C73" s="39" t="s">
        <v>1471</v>
      </c>
      <c r="D73" s="40" t="s">
        <v>14</v>
      </c>
      <c r="E73" s="40" t="s">
        <v>496</v>
      </c>
      <c r="F73" s="40" t="s">
        <v>496</v>
      </c>
      <c r="G73" s="40" t="s">
        <v>613</v>
      </c>
      <c r="H73" s="40" t="s">
        <v>496</v>
      </c>
      <c r="I73" s="40" t="s">
        <v>480</v>
      </c>
      <c r="J73" s="40" t="s">
        <v>481</v>
      </c>
      <c r="K73" s="41">
        <v>22</v>
      </c>
      <c r="L73" s="40">
        <v>637018</v>
      </c>
      <c r="M73" s="40">
        <v>488802</v>
      </c>
      <c r="N73" s="40">
        <v>1</v>
      </c>
      <c r="O73" s="42"/>
      <c r="P73" s="42"/>
      <c r="Q73" s="42"/>
      <c r="R73" s="17">
        <f t="shared" si="1"/>
        <v>0</v>
      </c>
      <c r="S73" s="27">
        <f t="shared" si="2"/>
        <v>0</v>
      </c>
      <c r="T73" s="42"/>
      <c r="U73" s="42"/>
      <c r="V73" s="17">
        <f t="shared" si="3"/>
        <v>0</v>
      </c>
      <c r="W73" s="27">
        <f t="shared" si="4"/>
        <v>0</v>
      </c>
    </row>
    <row r="74" spans="1:23" x14ac:dyDescent="0.35">
      <c r="A74" s="38">
        <v>3945650</v>
      </c>
      <c r="B74" s="38" t="s">
        <v>1476</v>
      </c>
      <c r="C74" s="39" t="s">
        <v>1477</v>
      </c>
      <c r="D74" s="40" t="s">
        <v>14</v>
      </c>
      <c r="E74" s="40" t="s">
        <v>496</v>
      </c>
      <c r="F74" s="40" t="s">
        <v>496</v>
      </c>
      <c r="G74" s="40" t="s">
        <v>703</v>
      </c>
      <c r="H74" s="40" t="s">
        <v>496</v>
      </c>
      <c r="I74" s="40" t="s">
        <v>1478</v>
      </c>
      <c r="J74" s="40" t="s">
        <v>1479</v>
      </c>
      <c r="K74" s="41">
        <v>1</v>
      </c>
      <c r="L74" s="40">
        <v>635334</v>
      </c>
      <c r="M74" s="40">
        <v>491791</v>
      </c>
      <c r="N74" s="40">
        <v>1</v>
      </c>
      <c r="O74" s="42"/>
      <c r="P74" s="42"/>
      <c r="Q74" s="42"/>
      <c r="R74" s="17">
        <f t="shared" si="1"/>
        <v>0</v>
      </c>
      <c r="S74" s="27">
        <f t="shared" si="2"/>
        <v>0</v>
      </c>
      <c r="T74" s="42"/>
      <c r="U74" s="42"/>
      <c r="V74" s="17">
        <f t="shared" si="3"/>
        <v>0</v>
      </c>
      <c r="W74" s="27">
        <f t="shared" si="4"/>
        <v>0</v>
      </c>
    </row>
    <row r="75" spans="1:23" x14ac:dyDescent="0.35">
      <c r="A75" s="38">
        <v>3968211</v>
      </c>
      <c r="B75" s="38" t="s">
        <v>1480</v>
      </c>
      <c r="C75" s="39" t="s">
        <v>1481</v>
      </c>
      <c r="D75" s="40" t="s">
        <v>14</v>
      </c>
      <c r="E75" s="40" t="s">
        <v>496</v>
      </c>
      <c r="F75" s="40" t="s">
        <v>496</v>
      </c>
      <c r="G75" s="40" t="s">
        <v>643</v>
      </c>
      <c r="H75" s="40" t="s">
        <v>496</v>
      </c>
      <c r="I75" s="40" t="s">
        <v>1482</v>
      </c>
      <c r="J75" s="40" t="s">
        <v>1483</v>
      </c>
      <c r="K75" s="41">
        <v>3</v>
      </c>
      <c r="L75" s="40">
        <v>634037</v>
      </c>
      <c r="M75" s="40">
        <v>495749</v>
      </c>
      <c r="N75" s="40">
        <v>1</v>
      </c>
      <c r="O75" s="42"/>
      <c r="P75" s="42"/>
      <c r="Q75" s="42"/>
      <c r="R75" s="17">
        <f t="shared" si="1"/>
        <v>0</v>
      </c>
      <c r="S75" s="27">
        <f t="shared" si="2"/>
        <v>0</v>
      </c>
      <c r="T75" s="42"/>
      <c r="U75" s="42"/>
      <c r="V75" s="17">
        <f t="shared" si="3"/>
        <v>0</v>
      </c>
      <c r="W75" s="27">
        <f t="shared" si="4"/>
        <v>0</v>
      </c>
    </row>
    <row r="76" spans="1:23" x14ac:dyDescent="0.35">
      <c r="A76" s="38">
        <v>3936709</v>
      </c>
      <c r="B76" s="38" t="s">
        <v>1507</v>
      </c>
      <c r="C76" s="39" t="s">
        <v>1508</v>
      </c>
      <c r="D76" s="40" t="s">
        <v>14</v>
      </c>
      <c r="E76" s="40" t="s">
        <v>496</v>
      </c>
      <c r="F76" s="40" t="s">
        <v>496</v>
      </c>
      <c r="G76" s="40" t="s">
        <v>649</v>
      </c>
      <c r="H76" s="40" t="s">
        <v>496</v>
      </c>
      <c r="I76" s="40" t="s">
        <v>1503</v>
      </c>
      <c r="J76" s="40" t="s">
        <v>1504</v>
      </c>
      <c r="K76" s="41">
        <v>4</v>
      </c>
      <c r="L76" s="40">
        <v>638858</v>
      </c>
      <c r="M76" s="40">
        <v>490461</v>
      </c>
      <c r="N76" s="40">
        <v>1</v>
      </c>
      <c r="O76" s="42"/>
      <c r="P76" s="42"/>
      <c r="Q76" s="42"/>
      <c r="R76" s="17">
        <f t="shared" si="1"/>
        <v>0</v>
      </c>
      <c r="S76" s="27">
        <f t="shared" si="2"/>
        <v>0</v>
      </c>
      <c r="T76" s="42"/>
      <c r="U76" s="42"/>
      <c r="V76" s="17">
        <f t="shared" si="3"/>
        <v>0</v>
      </c>
      <c r="W76" s="27">
        <f t="shared" si="4"/>
        <v>0</v>
      </c>
    </row>
    <row r="77" spans="1:23" x14ac:dyDescent="0.35">
      <c r="A77" s="38">
        <v>3914571</v>
      </c>
      <c r="B77" s="38" t="s">
        <v>1513</v>
      </c>
      <c r="C77" s="39" t="s">
        <v>1514</v>
      </c>
      <c r="D77" s="40" t="s">
        <v>14</v>
      </c>
      <c r="E77" s="40" t="s">
        <v>496</v>
      </c>
      <c r="F77" s="40" t="s">
        <v>496</v>
      </c>
      <c r="G77" s="40" t="s">
        <v>549</v>
      </c>
      <c r="H77" s="40" t="s">
        <v>496</v>
      </c>
      <c r="I77" s="40" t="s">
        <v>1511</v>
      </c>
      <c r="J77" s="40" t="s">
        <v>1512</v>
      </c>
      <c r="K77" s="41">
        <v>31</v>
      </c>
      <c r="L77" s="40">
        <v>637655</v>
      </c>
      <c r="M77" s="40">
        <v>484131</v>
      </c>
      <c r="N77" s="40">
        <v>1</v>
      </c>
      <c r="O77" s="42"/>
      <c r="P77" s="42"/>
      <c r="Q77" s="42"/>
      <c r="R77" s="17">
        <f t="shared" si="1"/>
        <v>0</v>
      </c>
      <c r="S77" s="27">
        <f t="shared" si="2"/>
        <v>0</v>
      </c>
      <c r="T77" s="42"/>
      <c r="U77" s="42"/>
      <c r="V77" s="17">
        <f t="shared" si="3"/>
        <v>0</v>
      </c>
      <c r="W77" s="27">
        <f t="shared" si="4"/>
        <v>0</v>
      </c>
    </row>
    <row r="78" spans="1:23" x14ac:dyDescent="0.35">
      <c r="A78" s="38">
        <v>3929805</v>
      </c>
      <c r="B78" s="38" t="s">
        <v>1547</v>
      </c>
      <c r="C78" s="39" t="s">
        <v>1548</v>
      </c>
      <c r="D78" s="40" t="s">
        <v>14</v>
      </c>
      <c r="E78" s="40" t="s">
        <v>496</v>
      </c>
      <c r="F78" s="40" t="s">
        <v>496</v>
      </c>
      <c r="G78" s="40" t="s">
        <v>497</v>
      </c>
      <c r="H78" s="40" t="s">
        <v>496</v>
      </c>
      <c r="I78" s="40" t="s">
        <v>1549</v>
      </c>
      <c r="J78" s="40" t="s">
        <v>1550</v>
      </c>
      <c r="K78" s="41">
        <v>16</v>
      </c>
      <c r="L78" s="40">
        <v>640584</v>
      </c>
      <c r="M78" s="40">
        <v>487280</v>
      </c>
      <c r="N78" s="40">
        <v>1</v>
      </c>
      <c r="O78" s="42"/>
      <c r="P78" s="42"/>
      <c r="Q78" s="42"/>
      <c r="R78" s="17">
        <f t="shared" si="1"/>
        <v>0</v>
      </c>
      <c r="S78" s="27">
        <f t="shared" si="2"/>
        <v>0</v>
      </c>
      <c r="T78" s="42"/>
      <c r="U78" s="42"/>
      <c r="V78" s="17">
        <f t="shared" si="3"/>
        <v>0</v>
      </c>
      <c r="W78" s="27">
        <f t="shared" si="4"/>
        <v>0</v>
      </c>
    </row>
    <row r="79" spans="1:23" x14ac:dyDescent="0.35">
      <c r="A79" s="38">
        <v>3971077</v>
      </c>
      <c r="B79" s="38" t="s">
        <v>1551</v>
      </c>
      <c r="C79" s="39" t="s">
        <v>1552</v>
      </c>
      <c r="D79" s="40" t="s">
        <v>14</v>
      </c>
      <c r="E79" s="40" t="s">
        <v>496</v>
      </c>
      <c r="F79" s="40" t="s">
        <v>496</v>
      </c>
      <c r="G79" s="40" t="s">
        <v>524</v>
      </c>
      <c r="H79" s="40" t="s">
        <v>496</v>
      </c>
      <c r="I79" s="40" t="s">
        <v>1553</v>
      </c>
      <c r="J79" s="40" t="s">
        <v>1554</v>
      </c>
      <c r="K79" s="41">
        <v>7</v>
      </c>
      <c r="L79" s="40">
        <v>632119</v>
      </c>
      <c r="M79" s="40">
        <v>494031</v>
      </c>
      <c r="N79" s="40">
        <v>1</v>
      </c>
      <c r="O79" s="42"/>
      <c r="P79" s="42"/>
      <c r="Q79" s="42"/>
      <c r="R79" s="17">
        <f t="shared" si="1"/>
        <v>0</v>
      </c>
      <c r="S79" s="27">
        <f t="shared" si="2"/>
        <v>0</v>
      </c>
      <c r="T79" s="42"/>
      <c r="U79" s="42"/>
      <c r="V79" s="17">
        <f t="shared" si="3"/>
        <v>0</v>
      </c>
      <c r="W79" s="27">
        <f t="shared" si="4"/>
        <v>0</v>
      </c>
    </row>
    <row r="80" spans="1:23" x14ac:dyDescent="0.35">
      <c r="A80" s="38">
        <v>3993015</v>
      </c>
      <c r="B80" s="38" t="s">
        <v>1565</v>
      </c>
      <c r="C80" s="39" t="s">
        <v>1566</v>
      </c>
      <c r="D80" s="40" t="s">
        <v>14</v>
      </c>
      <c r="E80" s="40" t="s">
        <v>496</v>
      </c>
      <c r="F80" s="40" t="s">
        <v>496</v>
      </c>
      <c r="G80" s="40" t="s">
        <v>606</v>
      </c>
      <c r="H80" s="40" t="s">
        <v>496</v>
      </c>
      <c r="I80" s="40" t="s">
        <v>1563</v>
      </c>
      <c r="J80" s="40" t="s">
        <v>1567</v>
      </c>
      <c r="K80" s="41" t="s">
        <v>1568</v>
      </c>
      <c r="L80" s="40">
        <v>640663</v>
      </c>
      <c r="M80" s="40">
        <v>478433</v>
      </c>
      <c r="N80" s="40">
        <v>1</v>
      </c>
      <c r="O80" s="42"/>
      <c r="P80" s="42"/>
      <c r="Q80" s="42"/>
      <c r="R80" s="17">
        <f t="shared" si="1"/>
        <v>0</v>
      </c>
      <c r="S80" s="27">
        <f t="shared" si="2"/>
        <v>0</v>
      </c>
      <c r="T80" s="42"/>
      <c r="U80" s="42"/>
      <c r="V80" s="17">
        <f t="shared" si="3"/>
        <v>0</v>
      </c>
      <c r="W80" s="27">
        <f t="shared" si="4"/>
        <v>0</v>
      </c>
    </row>
    <row r="81" spans="1:23" x14ac:dyDescent="0.35">
      <c r="A81" s="38">
        <v>3924414</v>
      </c>
      <c r="B81" s="38" t="s">
        <v>1576</v>
      </c>
      <c r="C81" s="39" t="s">
        <v>1577</v>
      </c>
      <c r="D81" s="40" t="s">
        <v>14</v>
      </c>
      <c r="E81" s="40" t="s">
        <v>496</v>
      </c>
      <c r="F81" s="40" t="s">
        <v>496</v>
      </c>
      <c r="G81" s="40" t="s">
        <v>578</v>
      </c>
      <c r="H81" s="40" t="s">
        <v>496</v>
      </c>
      <c r="I81" s="40" t="s">
        <v>1574</v>
      </c>
      <c r="J81" s="40" t="s">
        <v>1575</v>
      </c>
      <c r="K81" s="41" t="s">
        <v>1578</v>
      </c>
      <c r="L81" s="40">
        <v>636640</v>
      </c>
      <c r="M81" s="40">
        <v>485657</v>
      </c>
      <c r="N81" s="40">
        <v>1</v>
      </c>
      <c r="O81" s="42"/>
      <c r="P81" s="42"/>
      <c r="Q81" s="42"/>
      <c r="R81" s="17">
        <f t="shared" ref="R81:R137" si="5">ROUND(Q81*0.23,2)</f>
        <v>0</v>
      </c>
      <c r="S81" s="27">
        <f t="shared" ref="S81:S137" si="6">ROUND(Q81,2)+R81</f>
        <v>0</v>
      </c>
      <c r="T81" s="42"/>
      <c r="U81" s="42"/>
      <c r="V81" s="17">
        <f t="shared" ref="V81:V137" si="7">ROUND(U81*0.23,2)</f>
        <v>0</v>
      </c>
      <c r="W81" s="27">
        <f t="shared" ref="W81:W137" si="8">ROUND(U81,2)+V81</f>
        <v>0</v>
      </c>
    </row>
    <row r="82" spans="1:23" x14ac:dyDescent="0.35">
      <c r="A82" s="38">
        <v>3939593</v>
      </c>
      <c r="B82" s="38" t="s">
        <v>1581</v>
      </c>
      <c r="C82" s="39" t="s">
        <v>1582</v>
      </c>
      <c r="D82" s="40" t="s">
        <v>14</v>
      </c>
      <c r="E82" s="40" t="s">
        <v>496</v>
      </c>
      <c r="F82" s="40" t="s">
        <v>496</v>
      </c>
      <c r="G82" s="40" t="s">
        <v>613</v>
      </c>
      <c r="H82" s="40" t="s">
        <v>496</v>
      </c>
      <c r="I82" s="40" t="s">
        <v>1583</v>
      </c>
      <c r="J82" s="40" t="s">
        <v>1584</v>
      </c>
      <c r="K82" s="41" t="s">
        <v>363</v>
      </c>
      <c r="L82" s="40">
        <v>637854</v>
      </c>
      <c r="M82" s="40">
        <v>487062</v>
      </c>
      <c r="N82" s="40">
        <v>1</v>
      </c>
      <c r="O82" s="42"/>
      <c r="P82" s="42"/>
      <c r="Q82" s="42"/>
      <c r="R82" s="17">
        <f t="shared" si="5"/>
        <v>0</v>
      </c>
      <c r="S82" s="27">
        <f t="shared" si="6"/>
        <v>0</v>
      </c>
      <c r="T82" s="42"/>
      <c r="U82" s="42"/>
      <c r="V82" s="17">
        <f t="shared" si="7"/>
        <v>0</v>
      </c>
      <c r="W82" s="27">
        <f t="shared" si="8"/>
        <v>0</v>
      </c>
    </row>
    <row r="83" spans="1:23" x14ac:dyDescent="0.35">
      <c r="A83" s="38">
        <v>3919778</v>
      </c>
      <c r="B83" s="38" t="s">
        <v>1612</v>
      </c>
      <c r="C83" s="39" t="s">
        <v>1613</v>
      </c>
      <c r="D83" s="40" t="s">
        <v>14</v>
      </c>
      <c r="E83" s="40" t="s">
        <v>496</v>
      </c>
      <c r="F83" s="40" t="s">
        <v>496</v>
      </c>
      <c r="G83" s="40" t="s">
        <v>549</v>
      </c>
      <c r="H83" s="40" t="s">
        <v>496</v>
      </c>
      <c r="I83" s="40" t="s">
        <v>70</v>
      </c>
      <c r="J83" s="40" t="s">
        <v>71</v>
      </c>
      <c r="K83" s="41">
        <v>80</v>
      </c>
      <c r="L83" s="40">
        <v>641082</v>
      </c>
      <c r="M83" s="40">
        <v>481750</v>
      </c>
      <c r="N83" s="40">
        <v>1</v>
      </c>
      <c r="O83" s="42"/>
      <c r="P83" s="42"/>
      <c r="Q83" s="42"/>
      <c r="R83" s="17">
        <f t="shared" si="5"/>
        <v>0</v>
      </c>
      <c r="S83" s="27">
        <f t="shared" si="6"/>
        <v>0</v>
      </c>
      <c r="T83" s="42"/>
      <c r="U83" s="42"/>
      <c r="V83" s="17">
        <f t="shared" si="7"/>
        <v>0</v>
      </c>
      <c r="W83" s="27">
        <f t="shared" si="8"/>
        <v>0</v>
      </c>
    </row>
    <row r="84" spans="1:23" x14ac:dyDescent="0.35">
      <c r="A84" s="38">
        <v>3916866</v>
      </c>
      <c r="B84" s="38" t="s">
        <v>1623</v>
      </c>
      <c r="C84" s="39" t="s">
        <v>1624</v>
      </c>
      <c r="D84" s="40" t="s">
        <v>14</v>
      </c>
      <c r="E84" s="40" t="s">
        <v>496</v>
      </c>
      <c r="F84" s="40" t="s">
        <v>496</v>
      </c>
      <c r="G84" s="40" t="s">
        <v>549</v>
      </c>
      <c r="H84" s="40" t="s">
        <v>496</v>
      </c>
      <c r="I84" s="40" t="s">
        <v>478</v>
      </c>
      <c r="J84" s="40" t="s">
        <v>479</v>
      </c>
      <c r="K84" s="41">
        <v>11</v>
      </c>
      <c r="L84" s="40">
        <v>636488</v>
      </c>
      <c r="M84" s="40">
        <v>482664</v>
      </c>
      <c r="N84" s="40">
        <v>1</v>
      </c>
      <c r="O84" s="42"/>
      <c r="P84" s="42"/>
      <c r="Q84" s="42"/>
      <c r="R84" s="17">
        <f t="shared" si="5"/>
        <v>0</v>
      </c>
      <c r="S84" s="27">
        <f t="shared" si="6"/>
        <v>0</v>
      </c>
      <c r="T84" s="42"/>
      <c r="U84" s="42"/>
      <c r="V84" s="17">
        <f t="shared" si="7"/>
        <v>0</v>
      </c>
      <c r="W84" s="27">
        <f t="shared" si="8"/>
        <v>0</v>
      </c>
    </row>
    <row r="85" spans="1:23" x14ac:dyDescent="0.35">
      <c r="A85" s="38">
        <v>3933579</v>
      </c>
      <c r="B85" s="38" t="s">
        <v>1646</v>
      </c>
      <c r="C85" s="39" t="s">
        <v>1647</v>
      </c>
      <c r="D85" s="40" t="s">
        <v>14</v>
      </c>
      <c r="E85" s="40" t="s">
        <v>496</v>
      </c>
      <c r="F85" s="40" t="s">
        <v>496</v>
      </c>
      <c r="G85" s="40" t="s">
        <v>497</v>
      </c>
      <c r="H85" s="40" t="s">
        <v>496</v>
      </c>
      <c r="I85" s="40" t="s">
        <v>1648</v>
      </c>
      <c r="J85" s="40" t="s">
        <v>1649</v>
      </c>
      <c r="K85" s="41">
        <v>72</v>
      </c>
      <c r="L85" s="40">
        <v>644162</v>
      </c>
      <c r="M85" s="40">
        <v>487570</v>
      </c>
      <c r="N85" s="40">
        <v>1</v>
      </c>
      <c r="O85" s="42"/>
      <c r="P85" s="42"/>
      <c r="Q85" s="42"/>
      <c r="R85" s="17">
        <f t="shared" si="5"/>
        <v>0</v>
      </c>
      <c r="S85" s="27">
        <f t="shared" si="6"/>
        <v>0</v>
      </c>
      <c r="T85" s="42"/>
      <c r="U85" s="42"/>
      <c r="V85" s="17">
        <f t="shared" si="7"/>
        <v>0</v>
      </c>
      <c r="W85" s="27">
        <f t="shared" si="8"/>
        <v>0</v>
      </c>
    </row>
    <row r="86" spans="1:23" x14ac:dyDescent="0.35">
      <c r="A86" s="38">
        <v>3966358</v>
      </c>
      <c r="B86" s="38" t="s">
        <v>1650</v>
      </c>
      <c r="C86" s="39" t="s">
        <v>1651</v>
      </c>
      <c r="D86" s="40" t="s">
        <v>14</v>
      </c>
      <c r="E86" s="40" t="s">
        <v>496</v>
      </c>
      <c r="F86" s="40" t="s">
        <v>496</v>
      </c>
      <c r="G86" s="40" t="s">
        <v>643</v>
      </c>
      <c r="H86" s="40" t="s">
        <v>496</v>
      </c>
      <c r="I86" s="40" t="s">
        <v>1652</v>
      </c>
      <c r="J86" s="40" t="s">
        <v>1653</v>
      </c>
      <c r="K86" s="41">
        <v>144</v>
      </c>
      <c r="L86" s="40">
        <v>639657</v>
      </c>
      <c r="M86" s="40">
        <v>496973</v>
      </c>
      <c r="N86" s="40">
        <v>1</v>
      </c>
      <c r="O86" s="42"/>
      <c r="P86" s="42"/>
      <c r="Q86" s="42"/>
      <c r="R86" s="17">
        <f t="shared" si="5"/>
        <v>0</v>
      </c>
      <c r="S86" s="27">
        <f t="shared" si="6"/>
        <v>0</v>
      </c>
      <c r="T86" s="42"/>
      <c r="U86" s="42"/>
      <c r="V86" s="17">
        <f t="shared" si="7"/>
        <v>0</v>
      </c>
      <c r="W86" s="27">
        <f t="shared" si="8"/>
        <v>0</v>
      </c>
    </row>
    <row r="87" spans="1:23" x14ac:dyDescent="0.35">
      <c r="A87" s="38">
        <v>3975105</v>
      </c>
      <c r="B87" s="38" t="s">
        <v>1670</v>
      </c>
      <c r="C87" s="39" t="s">
        <v>1671</v>
      </c>
      <c r="D87" s="40" t="s">
        <v>14</v>
      </c>
      <c r="E87" s="40" t="s">
        <v>496</v>
      </c>
      <c r="F87" s="40" t="s">
        <v>496</v>
      </c>
      <c r="G87" s="40" t="s">
        <v>854</v>
      </c>
      <c r="H87" s="40" t="s">
        <v>496</v>
      </c>
      <c r="I87" s="40" t="s">
        <v>1672</v>
      </c>
      <c r="J87" s="40" t="s">
        <v>1673</v>
      </c>
      <c r="K87" s="41">
        <v>45</v>
      </c>
      <c r="L87" s="40">
        <v>647121</v>
      </c>
      <c r="M87" s="40">
        <v>490767</v>
      </c>
      <c r="N87" s="40">
        <v>1</v>
      </c>
      <c r="O87" s="42"/>
      <c r="P87" s="42"/>
      <c r="Q87" s="42"/>
      <c r="R87" s="17">
        <f t="shared" si="5"/>
        <v>0</v>
      </c>
      <c r="S87" s="27">
        <f t="shared" si="6"/>
        <v>0</v>
      </c>
      <c r="T87" s="42"/>
      <c r="U87" s="42"/>
      <c r="V87" s="17">
        <f t="shared" si="7"/>
        <v>0</v>
      </c>
      <c r="W87" s="27">
        <f t="shared" si="8"/>
        <v>0</v>
      </c>
    </row>
    <row r="88" spans="1:23" x14ac:dyDescent="0.35">
      <c r="A88" s="38">
        <v>3974157</v>
      </c>
      <c r="B88" s="38" t="s">
        <v>1690</v>
      </c>
      <c r="C88" s="39" t="s">
        <v>1691</v>
      </c>
      <c r="D88" s="40" t="s">
        <v>14</v>
      </c>
      <c r="E88" s="40" t="s">
        <v>496</v>
      </c>
      <c r="F88" s="40" t="s">
        <v>496</v>
      </c>
      <c r="G88" s="40" t="s">
        <v>524</v>
      </c>
      <c r="H88" s="40" t="s">
        <v>496</v>
      </c>
      <c r="I88" s="40" t="s">
        <v>1692</v>
      </c>
      <c r="J88" s="40" t="s">
        <v>1693</v>
      </c>
      <c r="K88" s="41">
        <v>10</v>
      </c>
      <c r="L88" s="40">
        <v>633255</v>
      </c>
      <c r="M88" s="40">
        <v>491464</v>
      </c>
      <c r="N88" s="40">
        <v>1</v>
      </c>
      <c r="O88" s="42"/>
      <c r="P88" s="42"/>
      <c r="Q88" s="42"/>
      <c r="R88" s="17">
        <f t="shared" si="5"/>
        <v>0</v>
      </c>
      <c r="S88" s="27">
        <f t="shared" si="6"/>
        <v>0</v>
      </c>
      <c r="T88" s="42"/>
      <c r="U88" s="42"/>
      <c r="V88" s="17">
        <f t="shared" si="7"/>
        <v>0</v>
      </c>
      <c r="W88" s="27">
        <f t="shared" si="8"/>
        <v>0</v>
      </c>
    </row>
    <row r="89" spans="1:23" x14ac:dyDescent="0.35">
      <c r="A89" s="38">
        <v>3946085</v>
      </c>
      <c r="B89" s="38" t="s">
        <v>1697</v>
      </c>
      <c r="C89" s="39" t="s">
        <v>1698</v>
      </c>
      <c r="D89" s="40" t="s">
        <v>14</v>
      </c>
      <c r="E89" s="40" t="s">
        <v>496</v>
      </c>
      <c r="F89" s="40" t="s">
        <v>496</v>
      </c>
      <c r="G89" s="40" t="s">
        <v>529</v>
      </c>
      <c r="H89" s="40" t="s">
        <v>496</v>
      </c>
      <c r="I89" s="40" t="s">
        <v>1699</v>
      </c>
      <c r="J89" s="40" t="s">
        <v>1700</v>
      </c>
      <c r="K89" s="41">
        <v>24</v>
      </c>
      <c r="L89" s="40">
        <v>649303</v>
      </c>
      <c r="M89" s="40">
        <v>489072</v>
      </c>
      <c r="N89" s="40">
        <v>1</v>
      </c>
      <c r="O89" s="42"/>
      <c r="P89" s="42"/>
      <c r="Q89" s="42"/>
      <c r="R89" s="17">
        <f t="shared" si="5"/>
        <v>0</v>
      </c>
      <c r="S89" s="27">
        <f t="shared" si="6"/>
        <v>0</v>
      </c>
      <c r="T89" s="42"/>
      <c r="U89" s="42"/>
      <c r="V89" s="17">
        <f t="shared" si="7"/>
        <v>0</v>
      </c>
      <c r="W89" s="27">
        <f t="shared" si="8"/>
        <v>0</v>
      </c>
    </row>
    <row r="90" spans="1:23" x14ac:dyDescent="0.35">
      <c r="A90" s="38">
        <v>3938378</v>
      </c>
      <c r="B90" s="38" t="s">
        <v>1701</v>
      </c>
      <c r="C90" s="39" t="s">
        <v>1702</v>
      </c>
      <c r="D90" s="40" t="s">
        <v>14</v>
      </c>
      <c r="E90" s="40" t="s">
        <v>496</v>
      </c>
      <c r="F90" s="40" t="s">
        <v>496</v>
      </c>
      <c r="G90" s="40" t="s">
        <v>613</v>
      </c>
      <c r="H90" s="40" t="s">
        <v>496</v>
      </c>
      <c r="I90" s="40" t="s">
        <v>1699</v>
      </c>
      <c r="J90" s="40" t="s">
        <v>1700</v>
      </c>
      <c r="K90" s="41" t="s">
        <v>1703</v>
      </c>
      <c r="L90" s="40">
        <v>637805</v>
      </c>
      <c r="M90" s="40">
        <v>486115</v>
      </c>
      <c r="N90" s="40">
        <v>1</v>
      </c>
      <c r="O90" s="42"/>
      <c r="P90" s="42"/>
      <c r="Q90" s="42"/>
      <c r="R90" s="17">
        <f t="shared" si="5"/>
        <v>0</v>
      </c>
      <c r="S90" s="27">
        <f t="shared" si="6"/>
        <v>0</v>
      </c>
      <c r="T90" s="42"/>
      <c r="U90" s="42"/>
      <c r="V90" s="17">
        <f t="shared" si="7"/>
        <v>0</v>
      </c>
      <c r="W90" s="27">
        <f t="shared" si="8"/>
        <v>0</v>
      </c>
    </row>
    <row r="91" spans="1:23" x14ac:dyDescent="0.35">
      <c r="A91" s="38">
        <v>3943075</v>
      </c>
      <c r="B91" s="38" t="s">
        <v>1708</v>
      </c>
      <c r="C91" s="39" t="s">
        <v>1709</v>
      </c>
      <c r="D91" s="40" t="s">
        <v>14</v>
      </c>
      <c r="E91" s="40" t="s">
        <v>496</v>
      </c>
      <c r="F91" s="40" t="s">
        <v>496</v>
      </c>
      <c r="G91" s="40" t="s">
        <v>627</v>
      </c>
      <c r="H91" s="40" t="s">
        <v>496</v>
      </c>
      <c r="I91" s="40" t="s">
        <v>1710</v>
      </c>
      <c r="J91" s="40" t="s">
        <v>1711</v>
      </c>
      <c r="K91" s="41">
        <v>1</v>
      </c>
      <c r="L91" s="40">
        <v>635932</v>
      </c>
      <c r="M91" s="40">
        <v>486373</v>
      </c>
      <c r="N91" s="40">
        <v>1</v>
      </c>
      <c r="O91" s="42"/>
      <c r="P91" s="42"/>
      <c r="Q91" s="42"/>
      <c r="R91" s="17">
        <f t="shared" si="5"/>
        <v>0</v>
      </c>
      <c r="S91" s="27">
        <f t="shared" si="6"/>
        <v>0</v>
      </c>
      <c r="T91" s="42"/>
      <c r="U91" s="42"/>
      <c r="V91" s="17">
        <f t="shared" si="7"/>
        <v>0</v>
      </c>
      <c r="W91" s="27">
        <f t="shared" si="8"/>
        <v>0</v>
      </c>
    </row>
    <row r="92" spans="1:23" x14ac:dyDescent="0.35">
      <c r="A92" s="38">
        <v>3959777</v>
      </c>
      <c r="B92" s="38" t="s">
        <v>1714</v>
      </c>
      <c r="C92" s="39" t="s">
        <v>1715</v>
      </c>
      <c r="D92" s="40" t="s">
        <v>14</v>
      </c>
      <c r="E92" s="40" t="s">
        <v>496</v>
      </c>
      <c r="F92" s="40" t="s">
        <v>496</v>
      </c>
      <c r="G92" s="40" t="s">
        <v>643</v>
      </c>
      <c r="H92" s="40" t="s">
        <v>496</v>
      </c>
      <c r="I92" s="40" t="s">
        <v>332</v>
      </c>
      <c r="J92" s="40" t="s">
        <v>1716</v>
      </c>
      <c r="K92" s="41">
        <v>4</v>
      </c>
      <c r="L92" s="40">
        <v>634514</v>
      </c>
      <c r="M92" s="40">
        <v>495797</v>
      </c>
      <c r="N92" s="40">
        <v>1</v>
      </c>
      <c r="O92" s="42"/>
      <c r="P92" s="42"/>
      <c r="Q92" s="42"/>
      <c r="R92" s="17">
        <f t="shared" si="5"/>
        <v>0</v>
      </c>
      <c r="S92" s="27">
        <f t="shared" si="6"/>
        <v>0</v>
      </c>
      <c r="T92" s="42"/>
      <c r="U92" s="42"/>
      <c r="V92" s="17">
        <f t="shared" si="7"/>
        <v>0</v>
      </c>
      <c r="W92" s="27">
        <f t="shared" si="8"/>
        <v>0</v>
      </c>
    </row>
    <row r="93" spans="1:23" x14ac:dyDescent="0.35">
      <c r="A93" s="38">
        <v>3963614</v>
      </c>
      <c r="B93" s="38" t="s">
        <v>1756</v>
      </c>
      <c r="C93" s="39" t="s">
        <v>1757</v>
      </c>
      <c r="D93" s="40" t="s">
        <v>14</v>
      </c>
      <c r="E93" s="40" t="s">
        <v>496</v>
      </c>
      <c r="F93" s="40" t="s">
        <v>496</v>
      </c>
      <c r="G93" s="40" t="s">
        <v>643</v>
      </c>
      <c r="H93" s="40" t="s">
        <v>496</v>
      </c>
      <c r="I93" s="40" t="s">
        <v>1758</v>
      </c>
      <c r="J93" s="40" t="s">
        <v>1483</v>
      </c>
      <c r="K93" s="41">
        <v>3</v>
      </c>
      <c r="L93" s="40">
        <v>633779</v>
      </c>
      <c r="M93" s="40">
        <v>497941</v>
      </c>
      <c r="N93" s="40">
        <v>1</v>
      </c>
      <c r="O93" s="42"/>
      <c r="P93" s="42"/>
      <c r="Q93" s="42"/>
      <c r="R93" s="17">
        <f t="shared" si="5"/>
        <v>0</v>
      </c>
      <c r="S93" s="27">
        <f t="shared" si="6"/>
        <v>0</v>
      </c>
      <c r="T93" s="42"/>
      <c r="U93" s="42"/>
      <c r="V93" s="17">
        <f t="shared" si="7"/>
        <v>0</v>
      </c>
      <c r="W93" s="27">
        <f t="shared" si="8"/>
        <v>0</v>
      </c>
    </row>
    <row r="94" spans="1:23" x14ac:dyDescent="0.35">
      <c r="A94" s="38">
        <v>3953699</v>
      </c>
      <c r="B94" s="38" t="s">
        <v>1767</v>
      </c>
      <c r="C94" s="39" t="s">
        <v>1768</v>
      </c>
      <c r="D94" s="40" t="s">
        <v>14</v>
      </c>
      <c r="E94" s="40" t="s">
        <v>496</v>
      </c>
      <c r="F94" s="40" t="s">
        <v>496</v>
      </c>
      <c r="G94" s="40" t="s">
        <v>515</v>
      </c>
      <c r="H94" s="40" t="s">
        <v>496</v>
      </c>
      <c r="I94" s="40" t="s">
        <v>1769</v>
      </c>
      <c r="J94" s="40" t="s">
        <v>1770</v>
      </c>
      <c r="K94" s="41">
        <v>90</v>
      </c>
      <c r="L94" s="40">
        <v>633110</v>
      </c>
      <c r="M94" s="40">
        <v>490233</v>
      </c>
      <c r="N94" s="40">
        <v>1</v>
      </c>
      <c r="O94" s="42"/>
      <c r="P94" s="42"/>
      <c r="Q94" s="42"/>
      <c r="R94" s="17">
        <f t="shared" si="5"/>
        <v>0</v>
      </c>
      <c r="S94" s="27">
        <f t="shared" si="6"/>
        <v>0</v>
      </c>
      <c r="T94" s="42"/>
      <c r="U94" s="42"/>
      <c r="V94" s="17">
        <f t="shared" si="7"/>
        <v>0</v>
      </c>
      <c r="W94" s="27">
        <f t="shared" si="8"/>
        <v>0</v>
      </c>
    </row>
    <row r="95" spans="1:23" x14ac:dyDescent="0.35">
      <c r="A95" s="38">
        <v>3956546</v>
      </c>
      <c r="B95" s="38" t="s">
        <v>1771</v>
      </c>
      <c r="C95" s="39" t="s">
        <v>1772</v>
      </c>
      <c r="D95" s="40" t="s">
        <v>14</v>
      </c>
      <c r="E95" s="40" t="s">
        <v>496</v>
      </c>
      <c r="F95" s="40" t="s">
        <v>496</v>
      </c>
      <c r="G95" s="40" t="s">
        <v>515</v>
      </c>
      <c r="H95" s="40" t="s">
        <v>496</v>
      </c>
      <c r="I95" s="40" t="s">
        <v>1773</v>
      </c>
      <c r="J95" s="40" t="s">
        <v>1774</v>
      </c>
      <c r="K95" s="41" t="s">
        <v>1775</v>
      </c>
      <c r="L95" s="40">
        <v>630621</v>
      </c>
      <c r="M95" s="40">
        <v>487089</v>
      </c>
      <c r="N95" s="40">
        <v>1</v>
      </c>
      <c r="O95" s="42"/>
      <c r="P95" s="42"/>
      <c r="Q95" s="42"/>
      <c r="R95" s="17">
        <f t="shared" si="5"/>
        <v>0</v>
      </c>
      <c r="S95" s="27">
        <f t="shared" si="6"/>
        <v>0</v>
      </c>
      <c r="T95" s="42"/>
      <c r="U95" s="42"/>
      <c r="V95" s="17">
        <f t="shared" si="7"/>
        <v>0</v>
      </c>
      <c r="W95" s="27">
        <f t="shared" si="8"/>
        <v>0</v>
      </c>
    </row>
    <row r="96" spans="1:23" x14ac:dyDescent="0.35">
      <c r="A96" s="38">
        <v>4003771</v>
      </c>
      <c r="B96" s="38" t="s">
        <v>1787</v>
      </c>
      <c r="C96" s="39" t="s">
        <v>1788</v>
      </c>
      <c r="D96" s="40" t="s">
        <v>14</v>
      </c>
      <c r="E96" s="40" t="s">
        <v>496</v>
      </c>
      <c r="F96" s="40" t="s">
        <v>496</v>
      </c>
      <c r="G96" s="40" t="s">
        <v>506</v>
      </c>
      <c r="H96" s="40" t="s">
        <v>496</v>
      </c>
      <c r="I96" s="40" t="s">
        <v>1785</v>
      </c>
      <c r="J96" s="40" t="s">
        <v>1786</v>
      </c>
      <c r="K96" s="41">
        <v>28</v>
      </c>
      <c r="L96" s="40">
        <v>648495</v>
      </c>
      <c r="M96" s="40">
        <v>484565</v>
      </c>
      <c r="N96" s="40">
        <v>1</v>
      </c>
      <c r="O96" s="42"/>
      <c r="P96" s="42"/>
      <c r="Q96" s="42"/>
      <c r="R96" s="17">
        <f t="shared" si="5"/>
        <v>0</v>
      </c>
      <c r="S96" s="27">
        <f t="shared" si="6"/>
        <v>0</v>
      </c>
      <c r="T96" s="42"/>
      <c r="U96" s="42"/>
      <c r="V96" s="17">
        <f t="shared" si="7"/>
        <v>0</v>
      </c>
      <c r="W96" s="27">
        <f t="shared" si="8"/>
        <v>0</v>
      </c>
    </row>
    <row r="97" spans="1:23" x14ac:dyDescent="0.35">
      <c r="A97" s="38">
        <v>3989121</v>
      </c>
      <c r="B97" s="38" t="s">
        <v>1806</v>
      </c>
      <c r="C97" s="39" t="s">
        <v>1807</v>
      </c>
      <c r="D97" s="40" t="s">
        <v>14</v>
      </c>
      <c r="E97" s="40" t="s">
        <v>496</v>
      </c>
      <c r="F97" s="40" t="s">
        <v>496</v>
      </c>
      <c r="G97" s="40" t="s">
        <v>606</v>
      </c>
      <c r="H97" s="40" t="s">
        <v>496</v>
      </c>
      <c r="I97" s="40" t="s">
        <v>1808</v>
      </c>
      <c r="J97" s="40" t="s">
        <v>1809</v>
      </c>
      <c r="K97" s="41">
        <v>3</v>
      </c>
      <c r="L97" s="40">
        <v>641290</v>
      </c>
      <c r="M97" s="40">
        <v>476601</v>
      </c>
      <c r="N97" s="40">
        <v>1</v>
      </c>
      <c r="O97" s="42"/>
      <c r="P97" s="42"/>
      <c r="Q97" s="42"/>
      <c r="R97" s="17">
        <f t="shared" si="5"/>
        <v>0</v>
      </c>
      <c r="S97" s="27">
        <f t="shared" si="6"/>
        <v>0</v>
      </c>
      <c r="T97" s="42"/>
      <c r="U97" s="42"/>
      <c r="V97" s="17">
        <f t="shared" si="7"/>
        <v>0</v>
      </c>
      <c r="W97" s="27">
        <f t="shared" si="8"/>
        <v>0</v>
      </c>
    </row>
    <row r="98" spans="1:23" x14ac:dyDescent="0.35">
      <c r="A98" s="38">
        <v>3974204</v>
      </c>
      <c r="B98" s="38" t="s">
        <v>1810</v>
      </c>
      <c r="C98" s="39" t="s">
        <v>1811</v>
      </c>
      <c r="D98" s="40" t="s">
        <v>14</v>
      </c>
      <c r="E98" s="40" t="s">
        <v>496</v>
      </c>
      <c r="F98" s="40" t="s">
        <v>496</v>
      </c>
      <c r="G98" s="40" t="s">
        <v>524</v>
      </c>
      <c r="H98" s="40" t="s">
        <v>496</v>
      </c>
      <c r="I98" s="40" t="s">
        <v>1812</v>
      </c>
      <c r="J98" s="40" t="s">
        <v>1813</v>
      </c>
      <c r="K98" s="41">
        <v>45</v>
      </c>
      <c r="L98" s="40">
        <v>632389</v>
      </c>
      <c r="M98" s="40">
        <v>491801</v>
      </c>
      <c r="N98" s="40">
        <v>1</v>
      </c>
      <c r="O98" s="42"/>
      <c r="P98" s="42"/>
      <c r="Q98" s="42"/>
      <c r="R98" s="17">
        <f t="shared" si="5"/>
        <v>0</v>
      </c>
      <c r="S98" s="27">
        <f t="shared" si="6"/>
        <v>0</v>
      </c>
      <c r="T98" s="42"/>
      <c r="U98" s="42"/>
      <c r="V98" s="17">
        <f t="shared" si="7"/>
        <v>0</v>
      </c>
      <c r="W98" s="27">
        <f t="shared" si="8"/>
        <v>0</v>
      </c>
    </row>
    <row r="99" spans="1:23" x14ac:dyDescent="0.35">
      <c r="A99" s="38">
        <v>3939707</v>
      </c>
      <c r="B99" s="38" t="s">
        <v>1826</v>
      </c>
      <c r="C99" s="39" t="s">
        <v>1827</v>
      </c>
      <c r="D99" s="40" t="s">
        <v>14</v>
      </c>
      <c r="E99" s="40" t="s">
        <v>496</v>
      </c>
      <c r="F99" s="40" t="s">
        <v>496</v>
      </c>
      <c r="G99" s="40" t="s">
        <v>613</v>
      </c>
      <c r="H99" s="40" t="s">
        <v>496</v>
      </c>
      <c r="I99" s="40" t="s">
        <v>1828</v>
      </c>
      <c r="J99" s="40" t="s">
        <v>1829</v>
      </c>
      <c r="K99" s="41">
        <v>9</v>
      </c>
      <c r="L99" s="40">
        <v>637007</v>
      </c>
      <c r="M99" s="40">
        <v>489575</v>
      </c>
      <c r="N99" s="40">
        <v>1</v>
      </c>
      <c r="O99" s="42"/>
      <c r="P99" s="42"/>
      <c r="Q99" s="42"/>
      <c r="R99" s="17">
        <f t="shared" si="5"/>
        <v>0</v>
      </c>
      <c r="S99" s="27">
        <f t="shared" si="6"/>
        <v>0</v>
      </c>
      <c r="T99" s="42"/>
      <c r="U99" s="42"/>
      <c r="V99" s="17">
        <f t="shared" si="7"/>
        <v>0</v>
      </c>
      <c r="W99" s="27">
        <f t="shared" si="8"/>
        <v>0</v>
      </c>
    </row>
    <row r="100" spans="1:23" x14ac:dyDescent="0.35">
      <c r="A100" s="38">
        <v>3922525</v>
      </c>
      <c r="B100" s="38" t="s">
        <v>1834</v>
      </c>
      <c r="C100" s="39" t="s">
        <v>1835</v>
      </c>
      <c r="D100" s="40" t="s">
        <v>14</v>
      </c>
      <c r="E100" s="40" t="s">
        <v>496</v>
      </c>
      <c r="F100" s="40" t="s">
        <v>496</v>
      </c>
      <c r="G100" s="40" t="s">
        <v>549</v>
      </c>
      <c r="H100" s="40" t="s">
        <v>496</v>
      </c>
      <c r="I100" s="40" t="s">
        <v>52</v>
      </c>
      <c r="J100" s="40" t="s">
        <v>53</v>
      </c>
      <c r="K100" s="41" t="s">
        <v>1836</v>
      </c>
      <c r="L100" s="40">
        <v>638356</v>
      </c>
      <c r="M100" s="40">
        <v>483337</v>
      </c>
      <c r="N100" s="40">
        <v>1</v>
      </c>
      <c r="O100" s="42"/>
      <c r="P100" s="42"/>
      <c r="Q100" s="42"/>
      <c r="R100" s="17">
        <f t="shared" si="5"/>
        <v>0</v>
      </c>
      <c r="S100" s="27">
        <f t="shared" si="6"/>
        <v>0</v>
      </c>
      <c r="T100" s="42"/>
      <c r="U100" s="42"/>
      <c r="V100" s="17">
        <f t="shared" si="7"/>
        <v>0</v>
      </c>
      <c r="W100" s="27">
        <f t="shared" si="8"/>
        <v>0</v>
      </c>
    </row>
    <row r="101" spans="1:23" x14ac:dyDescent="0.35">
      <c r="A101" s="38">
        <v>4026094</v>
      </c>
      <c r="B101" s="38" t="s">
        <v>1845</v>
      </c>
      <c r="C101" s="39" t="s">
        <v>1846</v>
      </c>
      <c r="D101" s="40" t="s">
        <v>14</v>
      </c>
      <c r="E101" s="40" t="s">
        <v>496</v>
      </c>
      <c r="F101" s="40" t="s">
        <v>496</v>
      </c>
      <c r="G101" s="40" t="s">
        <v>540</v>
      </c>
      <c r="H101" s="40" t="s">
        <v>496</v>
      </c>
      <c r="I101" s="40" t="s">
        <v>1847</v>
      </c>
      <c r="J101" s="40" t="s">
        <v>1848</v>
      </c>
      <c r="K101" s="41" t="s">
        <v>343</v>
      </c>
      <c r="L101" s="40">
        <v>634371</v>
      </c>
      <c r="M101" s="40">
        <v>482508</v>
      </c>
      <c r="N101" s="40">
        <v>1</v>
      </c>
      <c r="O101" s="42"/>
      <c r="P101" s="42"/>
      <c r="Q101" s="42"/>
      <c r="R101" s="17">
        <f t="shared" si="5"/>
        <v>0</v>
      </c>
      <c r="S101" s="27">
        <f t="shared" si="6"/>
        <v>0</v>
      </c>
      <c r="T101" s="42"/>
      <c r="U101" s="42"/>
      <c r="V101" s="17">
        <f t="shared" si="7"/>
        <v>0</v>
      </c>
      <c r="W101" s="27">
        <f t="shared" si="8"/>
        <v>0</v>
      </c>
    </row>
    <row r="102" spans="1:23" x14ac:dyDescent="0.35">
      <c r="A102" s="38">
        <v>3943192</v>
      </c>
      <c r="B102" s="38" t="s">
        <v>1880</v>
      </c>
      <c r="C102" s="39" t="s">
        <v>1881</v>
      </c>
      <c r="D102" s="40" t="s">
        <v>14</v>
      </c>
      <c r="E102" s="40" t="s">
        <v>496</v>
      </c>
      <c r="F102" s="40" t="s">
        <v>496</v>
      </c>
      <c r="G102" s="40" t="s">
        <v>627</v>
      </c>
      <c r="H102" s="40" t="s">
        <v>496</v>
      </c>
      <c r="I102" s="40" t="s">
        <v>1882</v>
      </c>
      <c r="J102" s="40" t="s">
        <v>1883</v>
      </c>
      <c r="K102" s="41">
        <v>2</v>
      </c>
      <c r="L102" s="40">
        <v>634593</v>
      </c>
      <c r="M102" s="40">
        <v>486779</v>
      </c>
      <c r="N102" s="40">
        <v>1</v>
      </c>
      <c r="O102" s="42"/>
      <c r="P102" s="42"/>
      <c r="Q102" s="42"/>
      <c r="R102" s="17">
        <f t="shared" si="5"/>
        <v>0</v>
      </c>
      <c r="S102" s="27">
        <f t="shared" si="6"/>
        <v>0</v>
      </c>
      <c r="T102" s="42"/>
      <c r="U102" s="42"/>
      <c r="V102" s="17">
        <f t="shared" si="7"/>
        <v>0</v>
      </c>
      <c r="W102" s="27">
        <f t="shared" si="8"/>
        <v>0</v>
      </c>
    </row>
    <row r="103" spans="1:23" x14ac:dyDescent="0.35">
      <c r="A103" s="38">
        <v>3981553</v>
      </c>
      <c r="B103" s="38" t="s">
        <v>1917</v>
      </c>
      <c r="C103" s="39" t="s">
        <v>1918</v>
      </c>
      <c r="D103" s="40" t="s">
        <v>14</v>
      </c>
      <c r="E103" s="40" t="s">
        <v>496</v>
      </c>
      <c r="F103" s="40" t="s">
        <v>496</v>
      </c>
      <c r="G103" s="40" t="s">
        <v>569</v>
      </c>
      <c r="H103" s="40" t="s">
        <v>496</v>
      </c>
      <c r="I103" s="40" t="s">
        <v>1919</v>
      </c>
      <c r="J103" s="40" t="s">
        <v>1920</v>
      </c>
      <c r="K103" s="41">
        <v>11</v>
      </c>
      <c r="L103" s="40">
        <v>640292</v>
      </c>
      <c r="M103" s="40">
        <v>492439</v>
      </c>
      <c r="N103" s="40">
        <v>1</v>
      </c>
      <c r="O103" s="42"/>
      <c r="P103" s="42"/>
      <c r="Q103" s="42"/>
      <c r="R103" s="17">
        <f t="shared" si="5"/>
        <v>0</v>
      </c>
      <c r="S103" s="27">
        <f t="shared" si="6"/>
        <v>0</v>
      </c>
      <c r="T103" s="42"/>
      <c r="U103" s="42"/>
      <c r="V103" s="17">
        <f t="shared" si="7"/>
        <v>0</v>
      </c>
      <c r="W103" s="27">
        <f t="shared" si="8"/>
        <v>0</v>
      </c>
    </row>
    <row r="104" spans="1:23" x14ac:dyDescent="0.35">
      <c r="A104" s="38">
        <v>3991668</v>
      </c>
      <c r="B104" s="38" t="s">
        <v>1925</v>
      </c>
      <c r="C104" s="39" t="s">
        <v>1926</v>
      </c>
      <c r="D104" s="40" t="s">
        <v>14</v>
      </c>
      <c r="E104" s="40" t="s">
        <v>496</v>
      </c>
      <c r="F104" s="40" t="s">
        <v>496</v>
      </c>
      <c r="G104" s="40" t="s">
        <v>606</v>
      </c>
      <c r="H104" s="40" t="s">
        <v>496</v>
      </c>
      <c r="I104" s="40" t="s">
        <v>1927</v>
      </c>
      <c r="J104" s="40" t="s">
        <v>1928</v>
      </c>
      <c r="K104" s="41" t="s">
        <v>1929</v>
      </c>
      <c r="L104" s="40">
        <v>637907</v>
      </c>
      <c r="M104" s="40">
        <v>473787</v>
      </c>
      <c r="N104" s="40">
        <v>1</v>
      </c>
      <c r="O104" s="42"/>
      <c r="P104" s="42"/>
      <c r="Q104" s="42"/>
      <c r="R104" s="17">
        <f t="shared" si="5"/>
        <v>0</v>
      </c>
      <c r="S104" s="27">
        <f t="shared" si="6"/>
        <v>0</v>
      </c>
      <c r="T104" s="42"/>
      <c r="U104" s="42"/>
      <c r="V104" s="17">
        <f t="shared" si="7"/>
        <v>0</v>
      </c>
      <c r="W104" s="27">
        <f t="shared" si="8"/>
        <v>0</v>
      </c>
    </row>
    <row r="105" spans="1:23" x14ac:dyDescent="0.35">
      <c r="A105" s="38">
        <v>3928956</v>
      </c>
      <c r="B105" s="38" t="s">
        <v>1958</v>
      </c>
      <c r="C105" s="39" t="s">
        <v>1959</v>
      </c>
      <c r="D105" s="40" t="s">
        <v>14</v>
      </c>
      <c r="E105" s="40" t="s">
        <v>496</v>
      </c>
      <c r="F105" s="40" t="s">
        <v>496</v>
      </c>
      <c r="G105" s="40" t="s">
        <v>497</v>
      </c>
      <c r="H105" s="40" t="s">
        <v>496</v>
      </c>
      <c r="I105" s="40" t="s">
        <v>1956</v>
      </c>
      <c r="J105" s="40" t="s">
        <v>1957</v>
      </c>
      <c r="K105" s="41">
        <v>8</v>
      </c>
      <c r="L105" s="40">
        <v>639792</v>
      </c>
      <c r="M105" s="40">
        <v>488953</v>
      </c>
      <c r="N105" s="40">
        <v>1</v>
      </c>
      <c r="O105" s="42"/>
      <c r="P105" s="42"/>
      <c r="Q105" s="42"/>
      <c r="R105" s="17">
        <f t="shared" si="5"/>
        <v>0</v>
      </c>
      <c r="S105" s="27">
        <f t="shared" si="6"/>
        <v>0</v>
      </c>
      <c r="T105" s="42"/>
      <c r="U105" s="42"/>
      <c r="V105" s="17">
        <f t="shared" si="7"/>
        <v>0</v>
      </c>
      <c r="W105" s="27">
        <f t="shared" si="8"/>
        <v>0</v>
      </c>
    </row>
    <row r="106" spans="1:23" x14ac:dyDescent="0.35">
      <c r="A106" s="38">
        <v>3939761</v>
      </c>
      <c r="B106" s="38" t="s">
        <v>1968</v>
      </c>
      <c r="C106" s="39" t="s">
        <v>1969</v>
      </c>
      <c r="D106" s="40" t="s">
        <v>14</v>
      </c>
      <c r="E106" s="40" t="s">
        <v>496</v>
      </c>
      <c r="F106" s="40" t="s">
        <v>496</v>
      </c>
      <c r="G106" s="40" t="s">
        <v>613</v>
      </c>
      <c r="H106" s="40" t="s">
        <v>496</v>
      </c>
      <c r="I106" s="40" t="s">
        <v>1970</v>
      </c>
      <c r="J106" s="40" t="s">
        <v>1971</v>
      </c>
      <c r="K106" s="41">
        <v>8</v>
      </c>
      <c r="L106" s="40">
        <v>637699</v>
      </c>
      <c r="M106" s="40">
        <v>486345</v>
      </c>
      <c r="N106" s="40">
        <v>1</v>
      </c>
      <c r="O106" s="42"/>
      <c r="P106" s="42"/>
      <c r="Q106" s="42"/>
      <c r="R106" s="17">
        <f t="shared" si="5"/>
        <v>0</v>
      </c>
      <c r="S106" s="27">
        <f t="shared" si="6"/>
        <v>0</v>
      </c>
      <c r="T106" s="42"/>
      <c r="U106" s="42"/>
      <c r="V106" s="17">
        <f t="shared" si="7"/>
        <v>0</v>
      </c>
      <c r="W106" s="27">
        <f t="shared" si="8"/>
        <v>0</v>
      </c>
    </row>
    <row r="107" spans="1:23" x14ac:dyDescent="0.35">
      <c r="A107" s="38">
        <v>3968696</v>
      </c>
      <c r="B107" s="38" t="s">
        <v>1980</v>
      </c>
      <c r="C107" s="39" t="s">
        <v>1981</v>
      </c>
      <c r="D107" s="40" t="s">
        <v>14</v>
      </c>
      <c r="E107" s="40" t="s">
        <v>496</v>
      </c>
      <c r="F107" s="40" t="s">
        <v>496</v>
      </c>
      <c r="G107" s="40" t="s">
        <v>643</v>
      </c>
      <c r="H107" s="40" t="s">
        <v>496</v>
      </c>
      <c r="I107" s="40" t="s">
        <v>1982</v>
      </c>
      <c r="J107" s="40" t="s">
        <v>1983</v>
      </c>
      <c r="K107" s="41">
        <v>2</v>
      </c>
      <c r="L107" s="40">
        <v>639951</v>
      </c>
      <c r="M107" s="40">
        <v>499961</v>
      </c>
      <c r="N107" s="40">
        <v>1</v>
      </c>
      <c r="O107" s="42"/>
      <c r="P107" s="42"/>
      <c r="Q107" s="42"/>
      <c r="R107" s="17">
        <f t="shared" si="5"/>
        <v>0</v>
      </c>
      <c r="S107" s="27">
        <f t="shared" si="6"/>
        <v>0</v>
      </c>
      <c r="T107" s="42"/>
      <c r="U107" s="42"/>
      <c r="V107" s="17">
        <f t="shared" si="7"/>
        <v>0</v>
      </c>
      <c r="W107" s="27">
        <f t="shared" si="8"/>
        <v>0</v>
      </c>
    </row>
    <row r="108" spans="1:23" x14ac:dyDescent="0.35">
      <c r="A108" s="38">
        <v>3938771</v>
      </c>
      <c r="B108" s="38" t="s">
        <v>2005</v>
      </c>
      <c r="C108" s="39" t="s">
        <v>2006</v>
      </c>
      <c r="D108" s="40" t="s">
        <v>14</v>
      </c>
      <c r="E108" s="40" t="s">
        <v>496</v>
      </c>
      <c r="F108" s="40" t="s">
        <v>496</v>
      </c>
      <c r="G108" s="40" t="s">
        <v>613</v>
      </c>
      <c r="H108" s="40" t="s">
        <v>496</v>
      </c>
      <c r="I108" s="40" t="s">
        <v>2007</v>
      </c>
      <c r="J108" s="40" t="s">
        <v>2008</v>
      </c>
      <c r="K108" s="41">
        <v>61</v>
      </c>
      <c r="L108" s="40">
        <v>639270</v>
      </c>
      <c r="M108" s="40">
        <v>486991</v>
      </c>
      <c r="N108" s="40">
        <v>1</v>
      </c>
      <c r="O108" s="42"/>
      <c r="P108" s="42"/>
      <c r="Q108" s="42"/>
      <c r="R108" s="17">
        <f t="shared" si="5"/>
        <v>0</v>
      </c>
      <c r="S108" s="27">
        <f t="shared" si="6"/>
        <v>0</v>
      </c>
      <c r="T108" s="42"/>
      <c r="U108" s="42"/>
      <c r="V108" s="17">
        <f t="shared" si="7"/>
        <v>0</v>
      </c>
      <c r="W108" s="27">
        <f t="shared" si="8"/>
        <v>0</v>
      </c>
    </row>
    <row r="109" spans="1:23" x14ac:dyDescent="0.35">
      <c r="A109" s="38">
        <v>3917302</v>
      </c>
      <c r="B109" s="38" t="s">
        <v>2018</v>
      </c>
      <c r="C109" s="39" t="s">
        <v>2019</v>
      </c>
      <c r="D109" s="40" t="s">
        <v>14</v>
      </c>
      <c r="E109" s="40" t="s">
        <v>496</v>
      </c>
      <c r="F109" s="40" t="s">
        <v>496</v>
      </c>
      <c r="G109" s="40" t="s">
        <v>549</v>
      </c>
      <c r="H109" s="40" t="s">
        <v>496</v>
      </c>
      <c r="I109" s="40" t="s">
        <v>2020</v>
      </c>
      <c r="J109" s="40" t="s">
        <v>2021</v>
      </c>
      <c r="K109" s="41">
        <v>1</v>
      </c>
      <c r="L109" s="40">
        <v>636277</v>
      </c>
      <c r="M109" s="40">
        <v>482421</v>
      </c>
      <c r="N109" s="40">
        <v>1</v>
      </c>
      <c r="O109" s="42"/>
      <c r="P109" s="42"/>
      <c r="Q109" s="42"/>
      <c r="R109" s="17">
        <f t="shared" si="5"/>
        <v>0</v>
      </c>
      <c r="S109" s="27">
        <f t="shared" si="6"/>
        <v>0</v>
      </c>
      <c r="T109" s="42"/>
      <c r="U109" s="42"/>
      <c r="V109" s="17">
        <f t="shared" si="7"/>
        <v>0</v>
      </c>
      <c r="W109" s="27">
        <f t="shared" si="8"/>
        <v>0</v>
      </c>
    </row>
    <row r="110" spans="1:23" x14ac:dyDescent="0.35">
      <c r="A110" s="38">
        <v>3922660</v>
      </c>
      <c r="B110" s="38" t="s">
        <v>2022</v>
      </c>
      <c r="C110" s="39" t="s">
        <v>2023</v>
      </c>
      <c r="D110" s="40" t="s">
        <v>14</v>
      </c>
      <c r="E110" s="40" t="s">
        <v>496</v>
      </c>
      <c r="F110" s="40" t="s">
        <v>496</v>
      </c>
      <c r="G110" s="40" t="s">
        <v>549</v>
      </c>
      <c r="H110" s="40" t="s">
        <v>496</v>
      </c>
      <c r="I110" s="40" t="s">
        <v>2020</v>
      </c>
      <c r="J110" s="40" t="s">
        <v>2021</v>
      </c>
      <c r="K110" s="41">
        <v>4</v>
      </c>
      <c r="L110" s="40">
        <v>636377</v>
      </c>
      <c r="M110" s="40">
        <v>482509</v>
      </c>
      <c r="N110" s="40">
        <v>1</v>
      </c>
      <c r="O110" s="42"/>
      <c r="P110" s="42"/>
      <c r="Q110" s="42"/>
      <c r="R110" s="17">
        <f t="shared" si="5"/>
        <v>0</v>
      </c>
      <c r="S110" s="27">
        <f t="shared" si="6"/>
        <v>0</v>
      </c>
      <c r="T110" s="42"/>
      <c r="U110" s="42"/>
      <c r="V110" s="17">
        <f t="shared" si="7"/>
        <v>0</v>
      </c>
      <c r="W110" s="27">
        <f t="shared" si="8"/>
        <v>0</v>
      </c>
    </row>
    <row r="111" spans="1:23" x14ac:dyDescent="0.35">
      <c r="A111" s="38">
        <v>4024702</v>
      </c>
      <c r="B111" s="38" t="s">
        <v>2045</v>
      </c>
      <c r="C111" s="39" t="s">
        <v>2046</v>
      </c>
      <c r="D111" s="40" t="s">
        <v>14</v>
      </c>
      <c r="E111" s="40" t="s">
        <v>496</v>
      </c>
      <c r="F111" s="40" t="s">
        <v>496</v>
      </c>
      <c r="G111" s="40" t="s">
        <v>540</v>
      </c>
      <c r="H111" s="40" t="s">
        <v>496</v>
      </c>
      <c r="I111" s="40" t="s">
        <v>2047</v>
      </c>
      <c r="J111" s="40" t="s">
        <v>2048</v>
      </c>
      <c r="K111" s="41">
        <v>9</v>
      </c>
      <c r="L111" s="40">
        <v>633466</v>
      </c>
      <c r="M111" s="40">
        <v>482122</v>
      </c>
      <c r="N111" s="40">
        <v>1</v>
      </c>
      <c r="O111" s="42"/>
      <c r="P111" s="42"/>
      <c r="Q111" s="42"/>
      <c r="R111" s="17">
        <f t="shared" si="5"/>
        <v>0</v>
      </c>
      <c r="S111" s="27">
        <f t="shared" si="6"/>
        <v>0</v>
      </c>
      <c r="T111" s="42"/>
      <c r="U111" s="42"/>
      <c r="V111" s="17">
        <f t="shared" si="7"/>
        <v>0</v>
      </c>
      <c r="W111" s="27">
        <f t="shared" si="8"/>
        <v>0</v>
      </c>
    </row>
    <row r="112" spans="1:23" x14ac:dyDescent="0.35">
      <c r="A112" s="38">
        <v>3987122</v>
      </c>
      <c r="B112" s="38" t="s">
        <v>2055</v>
      </c>
      <c r="C112" s="39" t="s">
        <v>2056</v>
      </c>
      <c r="D112" s="40" t="s">
        <v>14</v>
      </c>
      <c r="E112" s="40" t="s">
        <v>496</v>
      </c>
      <c r="F112" s="40" t="s">
        <v>496</v>
      </c>
      <c r="G112" s="40" t="s">
        <v>606</v>
      </c>
      <c r="H112" s="40" t="s">
        <v>496</v>
      </c>
      <c r="I112" s="40" t="s">
        <v>2057</v>
      </c>
      <c r="J112" s="40" t="s">
        <v>951</v>
      </c>
      <c r="K112" s="41">
        <v>31</v>
      </c>
      <c r="L112" s="40">
        <v>639052</v>
      </c>
      <c r="M112" s="40">
        <v>478906</v>
      </c>
      <c r="N112" s="40">
        <v>1</v>
      </c>
      <c r="O112" s="42"/>
      <c r="P112" s="42"/>
      <c r="Q112" s="42"/>
      <c r="R112" s="17">
        <f t="shared" si="5"/>
        <v>0</v>
      </c>
      <c r="S112" s="27">
        <f t="shared" si="6"/>
        <v>0</v>
      </c>
      <c r="T112" s="42"/>
      <c r="U112" s="42"/>
      <c r="V112" s="17">
        <f t="shared" si="7"/>
        <v>0</v>
      </c>
      <c r="W112" s="27">
        <f t="shared" si="8"/>
        <v>0</v>
      </c>
    </row>
    <row r="113" spans="1:23" x14ac:dyDescent="0.35">
      <c r="A113" s="38">
        <v>3988930</v>
      </c>
      <c r="B113" s="38" t="s">
        <v>2066</v>
      </c>
      <c r="C113" s="39" t="s">
        <v>2067</v>
      </c>
      <c r="D113" s="40" t="s">
        <v>14</v>
      </c>
      <c r="E113" s="40" t="s">
        <v>496</v>
      </c>
      <c r="F113" s="40" t="s">
        <v>496</v>
      </c>
      <c r="G113" s="40" t="s">
        <v>606</v>
      </c>
      <c r="H113" s="40" t="s">
        <v>496</v>
      </c>
      <c r="I113" s="40" t="s">
        <v>2068</v>
      </c>
      <c r="J113" s="40" t="s">
        <v>2069</v>
      </c>
      <c r="K113" s="41">
        <v>21</v>
      </c>
      <c r="L113" s="40">
        <v>640133</v>
      </c>
      <c r="M113" s="40">
        <v>476584</v>
      </c>
      <c r="N113" s="40">
        <v>1</v>
      </c>
      <c r="O113" s="42"/>
      <c r="P113" s="42"/>
      <c r="Q113" s="42"/>
      <c r="R113" s="17">
        <f t="shared" si="5"/>
        <v>0</v>
      </c>
      <c r="S113" s="27">
        <f t="shared" si="6"/>
        <v>0</v>
      </c>
      <c r="T113" s="42"/>
      <c r="U113" s="42"/>
      <c r="V113" s="17">
        <f t="shared" si="7"/>
        <v>0</v>
      </c>
      <c r="W113" s="27">
        <f t="shared" si="8"/>
        <v>0</v>
      </c>
    </row>
    <row r="114" spans="1:23" x14ac:dyDescent="0.35">
      <c r="A114" s="38">
        <v>3924230</v>
      </c>
      <c r="B114" s="38" t="s">
        <v>2096</v>
      </c>
      <c r="C114" s="39" t="s">
        <v>2097</v>
      </c>
      <c r="D114" s="40" t="s">
        <v>14</v>
      </c>
      <c r="E114" s="40" t="s">
        <v>496</v>
      </c>
      <c r="F114" s="40" t="s">
        <v>496</v>
      </c>
      <c r="G114" s="40" t="s">
        <v>578</v>
      </c>
      <c r="H114" s="40" t="s">
        <v>496</v>
      </c>
      <c r="I114" s="40" t="s">
        <v>2098</v>
      </c>
      <c r="J114" s="40" t="s">
        <v>2099</v>
      </c>
      <c r="K114" s="41" t="s">
        <v>2100</v>
      </c>
      <c r="L114" s="40">
        <v>634580</v>
      </c>
      <c r="M114" s="40">
        <v>484981</v>
      </c>
      <c r="N114" s="40">
        <v>1</v>
      </c>
      <c r="O114" s="42"/>
      <c r="P114" s="42"/>
      <c r="Q114" s="42"/>
      <c r="R114" s="17">
        <f t="shared" si="5"/>
        <v>0</v>
      </c>
      <c r="S114" s="27">
        <f t="shared" si="6"/>
        <v>0</v>
      </c>
      <c r="T114" s="42"/>
      <c r="U114" s="42"/>
      <c r="V114" s="17">
        <f t="shared" si="7"/>
        <v>0</v>
      </c>
      <c r="W114" s="27">
        <f t="shared" si="8"/>
        <v>0</v>
      </c>
    </row>
    <row r="115" spans="1:23" x14ac:dyDescent="0.35">
      <c r="A115" s="38">
        <v>3956692</v>
      </c>
      <c r="B115" s="38" t="s">
        <v>2114</v>
      </c>
      <c r="C115" s="39" t="s">
        <v>1736</v>
      </c>
      <c r="D115" s="40" t="s">
        <v>14</v>
      </c>
      <c r="E115" s="40" t="s">
        <v>496</v>
      </c>
      <c r="F115" s="40" t="s">
        <v>496</v>
      </c>
      <c r="G115" s="40" t="s">
        <v>515</v>
      </c>
      <c r="H115" s="40" t="s">
        <v>496</v>
      </c>
      <c r="I115" s="40" t="s">
        <v>2115</v>
      </c>
      <c r="J115" s="40" t="s">
        <v>2116</v>
      </c>
      <c r="K115" s="41" t="s">
        <v>620</v>
      </c>
      <c r="L115" s="40">
        <v>629773</v>
      </c>
      <c r="M115" s="40">
        <v>487263</v>
      </c>
      <c r="N115" s="40">
        <v>1</v>
      </c>
      <c r="O115" s="42"/>
      <c r="P115" s="42"/>
      <c r="Q115" s="42"/>
      <c r="R115" s="17">
        <f t="shared" si="5"/>
        <v>0</v>
      </c>
      <c r="S115" s="27">
        <f t="shared" si="6"/>
        <v>0</v>
      </c>
      <c r="T115" s="42"/>
      <c r="U115" s="42"/>
      <c r="V115" s="17">
        <f t="shared" si="7"/>
        <v>0</v>
      </c>
      <c r="W115" s="27">
        <f t="shared" si="8"/>
        <v>0</v>
      </c>
    </row>
    <row r="116" spans="1:23" x14ac:dyDescent="0.35">
      <c r="A116" s="38">
        <v>3939833</v>
      </c>
      <c r="B116" s="38" t="s">
        <v>2135</v>
      </c>
      <c r="C116" s="39" t="s">
        <v>2136</v>
      </c>
      <c r="D116" s="40" t="s">
        <v>14</v>
      </c>
      <c r="E116" s="40" t="s">
        <v>496</v>
      </c>
      <c r="F116" s="40" t="s">
        <v>496</v>
      </c>
      <c r="G116" s="40" t="s">
        <v>613</v>
      </c>
      <c r="H116" s="40" t="s">
        <v>496</v>
      </c>
      <c r="I116" s="40" t="s">
        <v>2137</v>
      </c>
      <c r="J116" s="40" t="s">
        <v>2138</v>
      </c>
      <c r="K116" s="41">
        <v>1</v>
      </c>
      <c r="L116" s="40">
        <v>637833</v>
      </c>
      <c r="M116" s="40">
        <v>487580</v>
      </c>
      <c r="N116" s="40">
        <v>1</v>
      </c>
      <c r="O116" s="42"/>
      <c r="P116" s="42"/>
      <c r="Q116" s="42"/>
      <c r="R116" s="17">
        <f t="shared" si="5"/>
        <v>0</v>
      </c>
      <c r="S116" s="27">
        <f t="shared" si="6"/>
        <v>0</v>
      </c>
      <c r="T116" s="42"/>
      <c r="U116" s="42"/>
      <c r="V116" s="17">
        <f t="shared" si="7"/>
        <v>0</v>
      </c>
      <c r="W116" s="27">
        <f t="shared" si="8"/>
        <v>0</v>
      </c>
    </row>
    <row r="117" spans="1:23" x14ac:dyDescent="0.35">
      <c r="A117" s="38">
        <v>3974330</v>
      </c>
      <c r="B117" s="38" t="s">
        <v>2172</v>
      </c>
      <c r="C117" s="39" t="s">
        <v>2173</v>
      </c>
      <c r="D117" s="40" t="s">
        <v>14</v>
      </c>
      <c r="E117" s="40" t="s">
        <v>496</v>
      </c>
      <c r="F117" s="40" t="s">
        <v>496</v>
      </c>
      <c r="G117" s="40" t="s">
        <v>524</v>
      </c>
      <c r="H117" s="40" t="s">
        <v>496</v>
      </c>
      <c r="I117" s="40" t="s">
        <v>2174</v>
      </c>
      <c r="J117" s="40" t="s">
        <v>2175</v>
      </c>
      <c r="K117" s="41">
        <v>2</v>
      </c>
      <c r="L117" s="40">
        <v>631770</v>
      </c>
      <c r="M117" s="40">
        <v>492633</v>
      </c>
      <c r="N117" s="40">
        <v>1</v>
      </c>
      <c r="O117" s="42"/>
      <c r="P117" s="42"/>
      <c r="Q117" s="42"/>
      <c r="R117" s="17">
        <f t="shared" si="5"/>
        <v>0</v>
      </c>
      <c r="S117" s="27">
        <f t="shared" si="6"/>
        <v>0</v>
      </c>
      <c r="T117" s="42"/>
      <c r="U117" s="42"/>
      <c r="V117" s="17">
        <f t="shared" si="7"/>
        <v>0</v>
      </c>
      <c r="W117" s="27">
        <f t="shared" si="8"/>
        <v>0</v>
      </c>
    </row>
    <row r="118" spans="1:23" x14ac:dyDescent="0.35">
      <c r="A118" s="38">
        <v>3985596</v>
      </c>
      <c r="B118" s="38" t="s">
        <v>2178</v>
      </c>
      <c r="C118" s="39" t="s">
        <v>2179</v>
      </c>
      <c r="D118" s="40" t="s">
        <v>14</v>
      </c>
      <c r="E118" s="40" t="s">
        <v>496</v>
      </c>
      <c r="F118" s="40" t="s">
        <v>496</v>
      </c>
      <c r="G118" s="40" t="s">
        <v>569</v>
      </c>
      <c r="H118" s="40" t="s">
        <v>496</v>
      </c>
      <c r="I118" s="40" t="s">
        <v>2180</v>
      </c>
      <c r="J118" s="40" t="s">
        <v>2181</v>
      </c>
      <c r="K118" s="41">
        <v>23</v>
      </c>
      <c r="L118" s="40">
        <v>637490</v>
      </c>
      <c r="M118" s="40">
        <v>494069</v>
      </c>
      <c r="N118" s="40">
        <v>1</v>
      </c>
      <c r="O118" s="42"/>
      <c r="P118" s="42"/>
      <c r="Q118" s="42"/>
      <c r="R118" s="17">
        <f t="shared" si="5"/>
        <v>0</v>
      </c>
      <c r="S118" s="27">
        <f t="shared" si="6"/>
        <v>0</v>
      </c>
      <c r="T118" s="42"/>
      <c r="U118" s="42"/>
      <c r="V118" s="17">
        <f t="shared" si="7"/>
        <v>0</v>
      </c>
      <c r="W118" s="27">
        <f t="shared" si="8"/>
        <v>0</v>
      </c>
    </row>
    <row r="119" spans="1:23" x14ac:dyDescent="0.35">
      <c r="A119" s="38">
        <v>3923555</v>
      </c>
      <c r="B119" s="38" t="s">
        <v>2194</v>
      </c>
      <c r="C119" s="39" t="s">
        <v>2195</v>
      </c>
      <c r="D119" s="40" t="s">
        <v>14</v>
      </c>
      <c r="E119" s="40" t="s">
        <v>496</v>
      </c>
      <c r="F119" s="40" t="s">
        <v>496</v>
      </c>
      <c r="G119" s="40" t="s">
        <v>578</v>
      </c>
      <c r="H119" s="40" t="s">
        <v>496</v>
      </c>
      <c r="I119" s="40" t="s">
        <v>779</v>
      </c>
      <c r="J119" s="40" t="s">
        <v>2196</v>
      </c>
      <c r="K119" s="41">
        <v>32</v>
      </c>
      <c r="L119" s="40">
        <v>634355</v>
      </c>
      <c r="M119" s="40">
        <v>484289</v>
      </c>
      <c r="N119" s="40">
        <v>1</v>
      </c>
      <c r="O119" s="42"/>
      <c r="P119" s="42"/>
      <c r="Q119" s="42"/>
      <c r="R119" s="17">
        <f t="shared" si="5"/>
        <v>0</v>
      </c>
      <c r="S119" s="27">
        <f t="shared" si="6"/>
        <v>0</v>
      </c>
      <c r="T119" s="42"/>
      <c r="U119" s="42"/>
      <c r="V119" s="17">
        <f t="shared" si="7"/>
        <v>0</v>
      </c>
      <c r="W119" s="27">
        <f t="shared" si="8"/>
        <v>0</v>
      </c>
    </row>
    <row r="120" spans="1:23" x14ac:dyDescent="0.35">
      <c r="A120" s="38">
        <v>3940771</v>
      </c>
      <c r="B120" s="38" t="s">
        <v>2212</v>
      </c>
      <c r="C120" s="39" t="s">
        <v>2213</v>
      </c>
      <c r="D120" s="40" t="s">
        <v>14</v>
      </c>
      <c r="E120" s="40" t="s">
        <v>496</v>
      </c>
      <c r="F120" s="40" t="s">
        <v>496</v>
      </c>
      <c r="G120" s="40" t="s">
        <v>627</v>
      </c>
      <c r="H120" s="40" t="s">
        <v>496</v>
      </c>
      <c r="I120" s="40" t="s">
        <v>2214</v>
      </c>
      <c r="J120" s="40" t="s">
        <v>2215</v>
      </c>
      <c r="K120" s="41">
        <v>42</v>
      </c>
      <c r="L120" s="40">
        <v>634291</v>
      </c>
      <c r="M120" s="40">
        <v>488030</v>
      </c>
      <c r="N120" s="40">
        <v>1</v>
      </c>
      <c r="O120" s="42"/>
      <c r="P120" s="42"/>
      <c r="Q120" s="42"/>
      <c r="R120" s="17">
        <f t="shared" si="5"/>
        <v>0</v>
      </c>
      <c r="S120" s="27">
        <f t="shared" si="6"/>
        <v>0</v>
      </c>
      <c r="T120" s="42"/>
      <c r="U120" s="42"/>
      <c r="V120" s="17">
        <f t="shared" si="7"/>
        <v>0</v>
      </c>
      <c r="W120" s="27">
        <f t="shared" si="8"/>
        <v>0</v>
      </c>
    </row>
    <row r="121" spans="1:23" x14ac:dyDescent="0.35">
      <c r="A121" s="38">
        <v>3935325</v>
      </c>
      <c r="B121" s="38" t="s">
        <v>2216</v>
      </c>
      <c r="C121" s="39" t="s">
        <v>2217</v>
      </c>
      <c r="D121" s="40" t="s">
        <v>14</v>
      </c>
      <c r="E121" s="40" t="s">
        <v>496</v>
      </c>
      <c r="F121" s="40" t="s">
        <v>496</v>
      </c>
      <c r="G121" s="40" t="s">
        <v>497</v>
      </c>
      <c r="H121" s="40" t="s">
        <v>496</v>
      </c>
      <c r="I121" s="40" t="s">
        <v>2218</v>
      </c>
      <c r="J121" s="40" t="s">
        <v>2219</v>
      </c>
      <c r="K121" s="41">
        <v>11</v>
      </c>
      <c r="L121" s="40">
        <v>643251</v>
      </c>
      <c r="M121" s="40">
        <v>486551</v>
      </c>
      <c r="N121" s="40">
        <v>1</v>
      </c>
      <c r="O121" s="42"/>
      <c r="P121" s="42"/>
      <c r="Q121" s="42"/>
      <c r="R121" s="17">
        <f t="shared" si="5"/>
        <v>0</v>
      </c>
      <c r="S121" s="27">
        <f t="shared" si="6"/>
        <v>0</v>
      </c>
      <c r="T121" s="42"/>
      <c r="U121" s="42"/>
      <c r="V121" s="17">
        <f t="shared" si="7"/>
        <v>0</v>
      </c>
      <c r="W121" s="27">
        <f t="shared" si="8"/>
        <v>0</v>
      </c>
    </row>
    <row r="122" spans="1:23" x14ac:dyDescent="0.35">
      <c r="A122" s="38">
        <v>3929109</v>
      </c>
      <c r="B122" s="38" t="s">
        <v>2267</v>
      </c>
      <c r="C122" s="39" t="s">
        <v>2268</v>
      </c>
      <c r="D122" s="40" t="s">
        <v>14</v>
      </c>
      <c r="E122" s="40" t="s">
        <v>496</v>
      </c>
      <c r="F122" s="40" t="s">
        <v>496</v>
      </c>
      <c r="G122" s="40" t="s">
        <v>497</v>
      </c>
      <c r="H122" s="40" t="s">
        <v>496</v>
      </c>
      <c r="I122" s="40" t="s">
        <v>2269</v>
      </c>
      <c r="J122" s="40" t="s">
        <v>2270</v>
      </c>
      <c r="K122" s="41">
        <v>3</v>
      </c>
      <c r="L122" s="40">
        <v>641413</v>
      </c>
      <c r="M122" s="40">
        <v>488931</v>
      </c>
      <c r="N122" s="40">
        <v>1</v>
      </c>
      <c r="O122" s="42"/>
      <c r="P122" s="42"/>
      <c r="Q122" s="42"/>
      <c r="R122" s="17">
        <f t="shared" si="5"/>
        <v>0</v>
      </c>
      <c r="S122" s="27">
        <f t="shared" si="6"/>
        <v>0</v>
      </c>
      <c r="T122" s="42"/>
      <c r="U122" s="42"/>
      <c r="V122" s="17">
        <f t="shared" si="7"/>
        <v>0</v>
      </c>
      <c r="W122" s="27">
        <f t="shared" si="8"/>
        <v>0</v>
      </c>
    </row>
    <row r="123" spans="1:23" x14ac:dyDescent="0.35">
      <c r="A123" s="38">
        <v>4016669</v>
      </c>
      <c r="B123" s="38" t="s">
        <v>2283</v>
      </c>
      <c r="C123" s="39" t="s">
        <v>2284</v>
      </c>
      <c r="D123" s="40" t="s">
        <v>14</v>
      </c>
      <c r="E123" s="40" t="s">
        <v>496</v>
      </c>
      <c r="F123" s="40" t="s">
        <v>496</v>
      </c>
      <c r="G123" s="40" t="s">
        <v>1034</v>
      </c>
      <c r="H123" s="40" t="s">
        <v>496</v>
      </c>
      <c r="I123" s="40" t="s">
        <v>2281</v>
      </c>
      <c r="J123" s="40" t="s">
        <v>2282</v>
      </c>
      <c r="K123" s="41">
        <v>26</v>
      </c>
      <c r="L123" s="40">
        <v>642535</v>
      </c>
      <c r="M123" s="40">
        <v>480140</v>
      </c>
      <c r="N123" s="40">
        <v>1</v>
      </c>
      <c r="O123" s="42"/>
      <c r="P123" s="42"/>
      <c r="Q123" s="42"/>
      <c r="R123" s="17">
        <f t="shared" si="5"/>
        <v>0</v>
      </c>
      <c r="S123" s="27">
        <f t="shared" si="6"/>
        <v>0</v>
      </c>
      <c r="T123" s="42"/>
      <c r="U123" s="42"/>
      <c r="V123" s="17">
        <f t="shared" si="7"/>
        <v>0</v>
      </c>
      <c r="W123" s="27">
        <f t="shared" si="8"/>
        <v>0</v>
      </c>
    </row>
    <row r="124" spans="1:23" x14ac:dyDescent="0.35">
      <c r="A124" s="38">
        <v>3936161</v>
      </c>
      <c r="B124" s="38" t="s">
        <v>2299</v>
      </c>
      <c r="C124" s="39" t="s">
        <v>2300</v>
      </c>
      <c r="D124" s="40" t="s">
        <v>14</v>
      </c>
      <c r="E124" s="40" t="s">
        <v>496</v>
      </c>
      <c r="F124" s="40" t="s">
        <v>496</v>
      </c>
      <c r="G124" s="40" t="s">
        <v>649</v>
      </c>
      <c r="H124" s="40" t="s">
        <v>496</v>
      </c>
      <c r="I124" s="40" t="s">
        <v>2301</v>
      </c>
      <c r="J124" s="40" t="s">
        <v>2302</v>
      </c>
      <c r="K124" s="41">
        <v>18</v>
      </c>
      <c r="L124" s="40">
        <v>639549</v>
      </c>
      <c r="M124" s="40">
        <v>490153</v>
      </c>
      <c r="N124" s="40">
        <v>1</v>
      </c>
      <c r="O124" s="42"/>
      <c r="P124" s="42"/>
      <c r="Q124" s="42"/>
      <c r="R124" s="17">
        <f t="shared" si="5"/>
        <v>0</v>
      </c>
      <c r="S124" s="27">
        <f t="shared" si="6"/>
        <v>0</v>
      </c>
      <c r="T124" s="42"/>
      <c r="U124" s="42"/>
      <c r="V124" s="17">
        <f t="shared" si="7"/>
        <v>0</v>
      </c>
      <c r="W124" s="27">
        <f t="shared" si="8"/>
        <v>0</v>
      </c>
    </row>
    <row r="125" spans="1:23" x14ac:dyDescent="0.35">
      <c r="A125" s="38">
        <v>3936827</v>
      </c>
      <c r="B125" s="38" t="s">
        <v>2328</v>
      </c>
      <c r="C125" s="39" t="s">
        <v>2329</v>
      </c>
      <c r="D125" s="40" t="s">
        <v>14</v>
      </c>
      <c r="E125" s="40" t="s">
        <v>496</v>
      </c>
      <c r="F125" s="40" t="s">
        <v>496</v>
      </c>
      <c r="G125" s="40" t="s">
        <v>649</v>
      </c>
      <c r="H125" s="40" t="s">
        <v>496</v>
      </c>
      <c r="I125" s="40" t="s">
        <v>2330</v>
      </c>
      <c r="J125" s="40" t="s">
        <v>2331</v>
      </c>
      <c r="K125" s="41">
        <v>4</v>
      </c>
      <c r="L125" s="40">
        <v>640361</v>
      </c>
      <c r="M125" s="40">
        <v>489838</v>
      </c>
      <c r="N125" s="40">
        <v>1</v>
      </c>
      <c r="O125" s="42"/>
      <c r="P125" s="42"/>
      <c r="Q125" s="42"/>
      <c r="R125" s="17">
        <f t="shared" si="5"/>
        <v>0</v>
      </c>
      <c r="S125" s="27">
        <f t="shared" si="6"/>
        <v>0</v>
      </c>
      <c r="T125" s="42"/>
      <c r="U125" s="42"/>
      <c r="V125" s="17">
        <f t="shared" si="7"/>
        <v>0</v>
      </c>
      <c r="W125" s="27">
        <f t="shared" si="8"/>
        <v>0</v>
      </c>
    </row>
    <row r="126" spans="1:23" x14ac:dyDescent="0.35">
      <c r="A126" s="38">
        <v>3941236</v>
      </c>
      <c r="B126" s="38" t="s">
        <v>2345</v>
      </c>
      <c r="C126" s="39" t="s">
        <v>2346</v>
      </c>
      <c r="D126" s="40" t="s">
        <v>14</v>
      </c>
      <c r="E126" s="40" t="s">
        <v>496</v>
      </c>
      <c r="F126" s="40" t="s">
        <v>496</v>
      </c>
      <c r="G126" s="40" t="s">
        <v>627</v>
      </c>
      <c r="H126" s="40" t="s">
        <v>496</v>
      </c>
      <c r="I126" s="40" t="s">
        <v>2343</v>
      </c>
      <c r="J126" s="40" t="s">
        <v>2344</v>
      </c>
      <c r="K126" s="41" t="s">
        <v>76</v>
      </c>
      <c r="L126" s="40">
        <v>635476</v>
      </c>
      <c r="M126" s="40">
        <v>487964</v>
      </c>
      <c r="N126" s="40">
        <v>1</v>
      </c>
      <c r="O126" s="42"/>
      <c r="P126" s="42"/>
      <c r="Q126" s="42"/>
      <c r="R126" s="17">
        <f t="shared" si="5"/>
        <v>0</v>
      </c>
      <c r="S126" s="27">
        <f t="shared" si="6"/>
        <v>0</v>
      </c>
      <c r="T126" s="42"/>
      <c r="U126" s="42"/>
      <c r="V126" s="17">
        <f t="shared" si="7"/>
        <v>0</v>
      </c>
      <c r="W126" s="27">
        <f t="shared" si="8"/>
        <v>0</v>
      </c>
    </row>
    <row r="127" spans="1:23" x14ac:dyDescent="0.35">
      <c r="A127" s="38">
        <v>3974353</v>
      </c>
      <c r="B127" s="38" t="s">
        <v>2347</v>
      </c>
      <c r="C127" s="39" t="s">
        <v>2348</v>
      </c>
      <c r="D127" s="40" t="s">
        <v>14</v>
      </c>
      <c r="E127" s="40" t="s">
        <v>496</v>
      </c>
      <c r="F127" s="40" t="s">
        <v>496</v>
      </c>
      <c r="G127" s="40" t="s">
        <v>524</v>
      </c>
      <c r="H127" s="40" t="s">
        <v>496</v>
      </c>
      <c r="I127" s="40" t="s">
        <v>2349</v>
      </c>
      <c r="J127" s="40" t="s">
        <v>2350</v>
      </c>
      <c r="K127" s="41">
        <v>3</v>
      </c>
      <c r="L127" s="40">
        <v>632237</v>
      </c>
      <c r="M127" s="40">
        <v>492700</v>
      </c>
      <c r="N127" s="40">
        <v>1</v>
      </c>
      <c r="O127" s="42"/>
      <c r="P127" s="42"/>
      <c r="Q127" s="42"/>
      <c r="R127" s="17">
        <f t="shared" si="5"/>
        <v>0</v>
      </c>
      <c r="S127" s="27">
        <f t="shared" si="6"/>
        <v>0</v>
      </c>
      <c r="T127" s="42"/>
      <c r="U127" s="42"/>
      <c r="V127" s="17">
        <f t="shared" si="7"/>
        <v>0</v>
      </c>
      <c r="W127" s="27">
        <f t="shared" si="8"/>
        <v>0</v>
      </c>
    </row>
    <row r="128" spans="1:23" x14ac:dyDescent="0.35">
      <c r="A128" s="38">
        <v>3937259</v>
      </c>
      <c r="B128" s="38" t="s">
        <v>2375</v>
      </c>
      <c r="C128" s="39" t="s">
        <v>2376</v>
      </c>
      <c r="D128" s="40" t="s">
        <v>14</v>
      </c>
      <c r="E128" s="40" t="s">
        <v>496</v>
      </c>
      <c r="F128" s="40" t="s">
        <v>496</v>
      </c>
      <c r="G128" s="40" t="s">
        <v>613</v>
      </c>
      <c r="H128" s="40" t="s">
        <v>496</v>
      </c>
      <c r="I128" s="40" t="s">
        <v>2377</v>
      </c>
      <c r="J128" s="40" t="s">
        <v>2378</v>
      </c>
      <c r="K128" s="41">
        <v>6</v>
      </c>
      <c r="L128" s="40">
        <v>636933</v>
      </c>
      <c r="M128" s="40">
        <v>489487</v>
      </c>
      <c r="N128" s="40">
        <v>1</v>
      </c>
      <c r="O128" s="42"/>
      <c r="P128" s="42"/>
      <c r="Q128" s="42"/>
      <c r="R128" s="17">
        <f t="shared" si="5"/>
        <v>0</v>
      </c>
      <c r="S128" s="27">
        <f t="shared" si="6"/>
        <v>0</v>
      </c>
      <c r="T128" s="42"/>
      <c r="U128" s="42"/>
      <c r="V128" s="17">
        <f t="shared" si="7"/>
        <v>0</v>
      </c>
      <c r="W128" s="27">
        <f t="shared" si="8"/>
        <v>0</v>
      </c>
    </row>
    <row r="129" spans="1:23" x14ac:dyDescent="0.35">
      <c r="A129" s="38">
        <v>3915767</v>
      </c>
      <c r="B129" s="38" t="s">
        <v>2379</v>
      </c>
      <c r="C129" s="39" t="s">
        <v>2380</v>
      </c>
      <c r="D129" s="40" t="s">
        <v>14</v>
      </c>
      <c r="E129" s="40" t="s">
        <v>496</v>
      </c>
      <c r="F129" s="40" t="s">
        <v>496</v>
      </c>
      <c r="G129" s="40" t="s">
        <v>549</v>
      </c>
      <c r="H129" s="40" t="s">
        <v>496</v>
      </c>
      <c r="I129" s="40" t="s">
        <v>2381</v>
      </c>
      <c r="J129" s="40" t="s">
        <v>2382</v>
      </c>
      <c r="K129" s="41">
        <v>24</v>
      </c>
      <c r="L129" s="40">
        <v>639381</v>
      </c>
      <c r="M129" s="40">
        <v>484085</v>
      </c>
      <c r="N129" s="40">
        <v>1</v>
      </c>
      <c r="O129" s="42"/>
      <c r="P129" s="42"/>
      <c r="Q129" s="42"/>
      <c r="R129" s="17">
        <f t="shared" si="5"/>
        <v>0</v>
      </c>
      <c r="S129" s="27">
        <f t="shared" si="6"/>
        <v>0</v>
      </c>
      <c r="T129" s="42"/>
      <c r="U129" s="42"/>
      <c r="V129" s="17">
        <f t="shared" si="7"/>
        <v>0</v>
      </c>
      <c r="W129" s="27">
        <f t="shared" si="8"/>
        <v>0</v>
      </c>
    </row>
    <row r="130" spans="1:23" x14ac:dyDescent="0.35">
      <c r="A130" s="38">
        <v>3991476</v>
      </c>
      <c r="B130" s="38" t="s">
        <v>2383</v>
      </c>
      <c r="C130" s="39" t="s">
        <v>2384</v>
      </c>
      <c r="D130" s="40" t="s">
        <v>14</v>
      </c>
      <c r="E130" s="40" t="s">
        <v>496</v>
      </c>
      <c r="F130" s="40" t="s">
        <v>496</v>
      </c>
      <c r="G130" s="40" t="s">
        <v>606</v>
      </c>
      <c r="H130" s="40" t="s">
        <v>496</v>
      </c>
      <c r="I130" s="40" t="s">
        <v>2385</v>
      </c>
      <c r="J130" s="40" t="s">
        <v>2386</v>
      </c>
      <c r="K130" s="41">
        <v>2</v>
      </c>
      <c r="L130" s="40">
        <v>642010</v>
      </c>
      <c r="M130" s="40">
        <v>475558</v>
      </c>
      <c r="N130" s="40">
        <v>1</v>
      </c>
      <c r="O130" s="42"/>
      <c r="P130" s="42"/>
      <c r="Q130" s="42"/>
      <c r="R130" s="17">
        <f t="shared" si="5"/>
        <v>0</v>
      </c>
      <c r="S130" s="27">
        <f t="shared" si="6"/>
        <v>0</v>
      </c>
      <c r="T130" s="42"/>
      <c r="U130" s="42"/>
      <c r="V130" s="17">
        <f t="shared" si="7"/>
        <v>0</v>
      </c>
      <c r="W130" s="27">
        <f t="shared" si="8"/>
        <v>0</v>
      </c>
    </row>
    <row r="131" spans="1:23" x14ac:dyDescent="0.35">
      <c r="A131" s="38">
        <v>3984437</v>
      </c>
      <c r="B131" s="38" t="s">
        <v>2396</v>
      </c>
      <c r="C131" s="39" t="s">
        <v>2397</v>
      </c>
      <c r="D131" s="40" t="s">
        <v>14</v>
      </c>
      <c r="E131" s="40" t="s">
        <v>496</v>
      </c>
      <c r="F131" s="40" t="s">
        <v>496</v>
      </c>
      <c r="G131" s="40" t="s">
        <v>569</v>
      </c>
      <c r="H131" s="40" t="s">
        <v>496</v>
      </c>
      <c r="I131" s="40" t="s">
        <v>385</v>
      </c>
      <c r="J131" s="40" t="s">
        <v>2398</v>
      </c>
      <c r="K131" s="41">
        <v>39</v>
      </c>
      <c r="L131" s="40">
        <v>641098</v>
      </c>
      <c r="M131" s="40">
        <v>490920</v>
      </c>
      <c r="N131" s="40">
        <v>1</v>
      </c>
      <c r="O131" s="42"/>
      <c r="P131" s="42"/>
      <c r="Q131" s="42"/>
      <c r="R131" s="17">
        <f t="shared" si="5"/>
        <v>0</v>
      </c>
      <c r="S131" s="27">
        <f t="shared" si="6"/>
        <v>0</v>
      </c>
      <c r="T131" s="42"/>
      <c r="U131" s="42"/>
      <c r="V131" s="17">
        <f t="shared" si="7"/>
        <v>0</v>
      </c>
      <c r="W131" s="27">
        <f t="shared" si="8"/>
        <v>0</v>
      </c>
    </row>
    <row r="132" spans="1:23" x14ac:dyDescent="0.35">
      <c r="A132" s="38">
        <v>3974444</v>
      </c>
      <c r="B132" s="38" t="s">
        <v>2409</v>
      </c>
      <c r="C132" s="39" t="s">
        <v>2410</v>
      </c>
      <c r="D132" s="40" t="s">
        <v>14</v>
      </c>
      <c r="E132" s="40" t="s">
        <v>496</v>
      </c>
      <c r="F132" s="40" t="s">
        <v>496</v>
      </c>
      <c r="G132" s="40" t="s">
        <v>524</v>
      </c>
      <c r="H132" s="40" t="s">
        <v>496</v>
      </c>
      <c r="I132" s="40" t="s">
        <v>2411</v>
      </c>
      <c r="J132" s="40" t="s">
        <v>2412</v>
      </c>
      <c r="K132" s="41">
        <v>16</v>
      </c>
      <c r="L132" s="40">
        <v>633289</v>
      </c>
      <c r="M132" s="40">
        <v>492400</v>
      </c>
      <c r="N132" s="40">
        <v>1</v>
      </c>
      <c r="O132" s="42"/>
      <c r="P132" s="42"/>
      <c r="Q132" s="42"/>
      <c r="R132" s="17">
        <f t="shared" si="5"/>
        <v>0</v>
      </c>
      <c r="S132" s="27">
        <f t="shared" si="6"/>
        <v>0</v>
      </c>
      <c r="T132" s="42"/>
      <c r="U132" s="42"/>
      <c r="V132" s="17">
        <f t="shared" si="7"/>
        <v>0</v>
      </c>
      <c r="W132" s="27">
        <f t="shared" si="8"/>
        <v>0</v>
      </c>
    </row>
    <row r="133" spans="1:23" x14ac:dyDescent="0.35">
      <c r="A133" s="38">
        <v>3915674</v>
      </c>
      <c r="B133" s="38" t="s">
        <v>2417</v>
      </c>
      <c r="C133" s="39" t="s">
        <v>2418</v>
      </c>
      <c r="D133" s="40" t="s">
        <v>14</v>
      </c>
      <c r="E133" s="40" t="s">
        <v>496</v>
      </c>
      <c r="F133" s="40" t="s">
        <v>496</v>
      </c>
      <c r="G133" s="40" t="s">
        <v>549</v>
      </c>
      <c r="H133" s="40" t="s">
        <v>496</v>
      </c>
      <c r="I133" s="40" t="s">
        <v>2419</v>
      </c>
      <c r="J133" s="40" t="s">
        <v>2420</v>
      </c>
      <c r="K133" s="41">
        <v>10</v>
      </c>
      <c r="L133" s="40">
        <v>640050</v>
      </c>
      <c r="M133" s="40">
        <v>484598</v>
      </c>
      <c r="N133" s="40">
        <v>1</v>
      </c>
      <c r="O133" s="42"/>
      <c r="P133" s="42"/>
      <c r="Q133" s="42"/>
      <c r="R133" s="17">
        <f t="shared" si="5"/>
        <v>0</v>
      </c>
      <c r="S133" s="27">
        <f t="shared" si="6"/>
        <v>0</v>
      </c>
      <c r="T133" s="42"/>
      <c r="U133" s="42"/>
      <c r="V133" s="17">
        <f t="shared" si="7"/>
        <v>0</v>
      </c>
      <c r="W133" s="27">
        <f t="shared" si="8"/>
        <v>0</v>
      </c>
    </row>
    <row r="134" spans="1:23" x14ac:dyDescent="0.35">
      <c r="A134" s="38">
        <v>3972091</v>
      </c>
      <c r="B134" s="38" t="s">
        <v>2435</v>
      </c>
      <c r="C134" s="39" t="s">
        <v>2436</v>
      </c>
      <c r="D134" s="40" t="s">
        <v>14</v>
      </c>
      <c r="E134" s="40" t="s">
        <v>496</v>
      </c>
      <c r="F134" s="40" t="s">
        <v>496</v>
      </c>
      <c r="G134" s="40" t="s">
        <v>524</v>
      </c>
      <c r="H134" s="40" t="s">
        <v>496</v>
      </c>
      <c r="I134" s="40" t="s">
        <v>383</v>
      </c>
      <c r="J134" s="40" t="s">
        <v>384</v>
      </c>
      <c r="K134" s="41" t="s">
        <v>2437</v>
      </c>
      <c r="L134" s="40">
        <v>632903</v>
      </c>
      <c r="M134" s="40">
        <v>491925</v>
      </c>
      <c r="N134" s="40">
        <v>1</v>
      </c>
      <c r="O134" s="42"/>
      <c r="P134" s="42"/>
      <c r="Q134" s="42"/>
      <c r="R134" s="17">
        <f t="shared" si="5"/>
        <v>0</v>
      </c>
      <c r="S134" s="27">
        <f t="shared" si="6"/>
        <v>0</v>
      </c>
      <c r="T134" s="42"/>
      <c r="U134" s="42"/>
      <c r="V134" s="17">
        <f t="shared" si="7"/>
        <v>0</v>
      </c>
      <c r="W134" s="27">
        <f t="shared" si="8"/>
        <v>0</v>
      </c>
    </row>
    <row r="135" spans="1:23" x14ac:dyDescent="0.35">
      <c r="A135" s="38">
        <v>3980068</v>
      </c>
      <c r="B135" s="38" t="s">
        <v>2444</v>
      </c>
      <c r="C135" s="39" t="s">
        <v>2445</v>
      </c>
      <c r="D135" s="40" t="s">
        <v>14</v>
      </c>
      <c r="E135" s="40" t="s">
        <v>496</v>
      </c>
      <c r="F135" s="40" t="s">
        <v>496</v>
      </c>
      <c r="G135" s="40" t="s">
        <v>569</v>
      </c>
      <c r="H135" s="40" t="s">
        <v>496</v>
      </c>
      <c r="I135" s="40" t="s">
        <v>2446</v>
      </c>
      <c r="J135" s="40" t="s">
        <v>2447</v>
      </c>
      <c r="K135" s="41">
        <v>4</v>
      </c>
      <c r="L135" s="40">
        <v>639409</v>
      </c>
      <c r="M135" s="40">
        <v>493181</v>
      </c>
      <c r="N135" s="40">
        <v>1</v>
      </c>
      <c r="O135" s="42"/>
      <c r="P135" s="42"/>
      <c r="Q135" s="42"/>
      <c r="R135" s="17">
        <f t="shared" si="5"/>
        <v>0</v>
      </c>
      <c r="S135" s="27">
        <f t="shared" si="6"/>
        <v>0</v>
      </c>
      <c r="T135" s="42"/>
      <c r="U135" s="42"/>
      <c r="V135" s="17">
        <f t="shared" si="7"/>
        <v>0</v>
      </c>
      <c r="W135" s="27">
        <f t="shared" si="8"/>
        <v>0</v>
      </c>
    </row>
    <row r="136" spans="1:23" x14ac:dyDescent="0.35">
      <c r="A136" s="38">
        <v>3956852</v>
      </c>
      <c r="B136" s="38" t="s">
        <v>2526</v>
      </c>
      <c r="C136" s="39" t="s">
        <v>2527</v>
      </c>
      <c r="D136" s="40" t="s">
        <v>14</v>
      </c>
      <c r="E136" s="40" t="s">
        <v>496</v>
      </c>
      <c r="F136" s="40" t="s">
        <v>496</v>
      </c>
      <c r="G136" s="40" t="s">
        <v>515</v>
      </c>
      <c r="H136" s="40" t="s">
        <v>496</v>
      </c>
      <c r="I136" s="40" t="s">
        <v>2528</v>
      </c>
      <c r="J136" s="40" t="s">
        <v>2529</v>
      </c>
      <c r="K136" s="41">
        <v>1</v>
      </c>
      <c r="L136" s="40">
        <v>629807</v>
      </c>
      <c r="M136" s="40">
        <v>490041</v>
      </c>
      <c r="N136" s="40">
        <v>1</v>
      </c>
      <c r="O136" s="42"/>
      <c r="P136" s="42"/>
      <c r="Q136" s="42"/>
      <c r="R136" s="17">
        <f t="shared" si="5"/>
        <v>0</v>
      </c>
      <c r="S136" s="27">
        <f t="shared" si="6"/>
        <v>0</v>
      </c>
      <c r="T136" s="42"/>
      <c r="U136" s="42"/>
      <c r="V136" s="17">
        <f t="shared" si="7"/>
        <v>0</v>
      </c>
      <c r="W136" s="27">
        <f t="shared" si="8"/>
        <v>0</v>
      </c>
    </row>
    <row r="137" spans="1:23" x14ac:dyDescent="0.35">
      <c r="A137" s="38">
        <v>3940163</v>
      </c>
      <c r="B137" s="38" t="s">
        <v>2538</v>
      </c>
      <c r="C137" s="39" t="s">
        <v>2539</v>
      </c>
      <c r="D137" s="40" t="s">
        <v>14</v>
      </c>
      <c r="E137" s="40" t="s">
        <v>496</v>
      </c>
      <c r="F137" s="40" t="s">
        <v>496</v>
      </c>
      <c r="G137" s="40" t="s">
        <v>613</v>
      </c>
      <c r="H137" s="40" t="s">
        <v>496</v>
      </c>
      <c r="I137" s="40" t="s">
        <v>2540</v>
      </c>
      <c r="J137" s="40" t="s">
        <v>2541</v>
      </c>
      <c r="K137" s="41">
        <v>1</v>
      </c>
      <c r="L137" s="40">
        <v>637258</v>
      </c>
      <c r="M137" s="40">
        <v>487760</v>
      </c>
      <c r="N137" s="40">
        <v>1</v>
      </c>
      <c r="O137" s="42"/>
      <c r="P137" s="42"/>
      <c r="Q137" s="42"/>
      <c r="R137" s="17">
        <f t="shared" si="5"/>
        <v>0</v>
      </c>
      <c r="S137" s="27">
        <f t="shared" si="6"/>
        <v>0</v>
      </c>
      <c r="T137" s="42"/>
      <c r="U137" s="42"/>
      <c r="V137" s="17">
        <f t="shared" si="7"/>
        <v>0</v>
      </c>
      <c r="W137" s="27">
        <f t="shared" si="8"/>
        <v>0</v>
      </c>
    </row>
  </sheetData>
  <sheetProtection algorithmName="SHA-512" hashValue="vTtBRxr3kQEOnOxv6DwzwbqoUHRJTE1M4vTj5m/fLhWlDYQYI8g+cJDYMnyDPbhYtPtg6RqDPc8azbnb3jH0kg==" saltValue="HTVBYHTRJ3xs2x4qJeX55w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5"/>
  <sheetViews>
    <sheetView topLeftCell="A9" workbookViewId="0">
      <selection activeCell="K19" sqref="K19"/>
    </sheetView>
  </sheetViews>
  <sheetFormatPr defaultColWidth="8.7265625" defaultRowHeight="14.5" x14ac:dyDescent="0.35"/>
  <cols>
    <col min="1" max="1" width="8.7265625" style="4"/>
    <col min="2" max="2" width="12.54296875" style="4" customWidth="1"/>
    <col min="3" max="11" width="8.7265625" style="4"/>
    <col min="12" max="12" width="14.54296875" style="4" customWidth="1"/>
    <col min="13" max="14" width="8.7265625" style="4"/>
    <col min="15" max="15" width="15.453125" style="4" customWidth="1"/>
    <col min="16" max="16" width="12.81640625" style="4" customWidth="1"/>
    <col min="17" max="17" width="19.54296875" style="4" customWidth="1"/>
    <col min="18" max="18" width="8.7265625" style="4"/>
    <col min="19" max="19" width="14.26953125" style="4" customWidth="1"/>
    <col min="20" max="20" width="8.7265625" style="4"/>
    <col min="21" max="21" width="18.81640625" style="4" customWidth="1"/>
    <col min="22" max="22" width="8.7265625" style="4"/>
    <col min="23" max="23" width="15.26953125" style="4" customWidth="1"/>
    <col min="24" max="16384" width="8.7265625" style="4"/>
  </cols>
  <sheetData>
    <row r="1" spans="1:23" ht="15" thickBot="1" x14ac:dyDescent="0.4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" thickTop="1" x14ac:dyDescent="0.35">
      <c r="A2" s="1">
        <v>69</v>
      </c>
      <c r="B2" s="1">
        <f>M14</f>
        <v>50</v>
      </c>
      <c r="C2" s="1" t="str">
        <f>E16</f>
        <v>WARSZAWA</v>
      </c>
      <c r="D2" s="1"/>
      <c r="E2" s="1"/>
      <c r="F2" s="1"/>
      <c r="G2" s="112" t="s">
        <v>3787</v>
      </c>
      <c r="H2" s="113"/>
      <c r="I2" s="114"/>
      <c r="J2" s="115" t="s">
        <v>3788</v>
      </c>
      <c r="K2" s="116"/>
      <c r="L2" s="117"/>
      <c r="Q2" s="5"/>
      <c r="R2" s="5"/>
      <c r="S2" s="5"/>
      <c r="T2" s="5"/>
    </row>
    <row r="3" spans="1:23" x14ac:dyDescent="0.3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2" x14ac:dyDescent="0.35">
      <c r="A4" s="118" t="s">
        <v>3795</v>
      </c>
      <c r="B4" s="118"/>
      <c r="C4" s="118"/>
      <c r="D4" s="118"/>
      <c r="E4" s="118"/>
      <c r="F4" s="10" t="s">
        <v>3796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106" t="s">
        <v>3797</v>
      </c>
      <c r="O4" s="107"/>
      <c r="P4" s="14">
        <v>1</v>
      </c>
      <c r="Q4" s="88"/>
      <c r="R4" s="89"/>
      <c r="S4" s="89"/>
      <c r="T4" s="89"/>
      <c r="U4" s="89"/>
      <c r="V4" s="90"/>
    </row>
    <row r="5" spans="1:23" ht="42" x14ac:dyDescent="0.35">
      <c r="A5" s="118" t="s">
        <v>3798</v>
      </c>
      <c r="B5" s="118"/>
      <c r="C5" s="118"/>
      <c r="D5" s="118"/>
      <c r="E5" s="118"/>
      <c r="F5" s="10" t="s">
        <v>3799</v>
      </c>
      <c r="G5" s="11">
        <f>ROUND(J5/M14/60,2)</f>
        <v>0</v>
      </c>
      <c r="H5" s="12">
        <f>ROUND(K5/M14/60,0)</f>
        <v>0</v>
      </c>
      <c r="I5" s="13">
        <f>G4+H4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106"/>
      <c r="O5" s="107"/>
      <c r="P5" s="14">
        <v>2</v>
      </c>
      <c r="Q5" s="88"/>
      <c r="R5" s="89"/>
      <c r="S5" s="89"/>
      <c r="T5" s="89"/>
      <c r="U5" s="89"/>
      <c r="V5" s="90"/>
    </row>
    <row r="6" spans="1:23" ht="64" x14ac:dyDescent="0.35">
      <c r="A6" s="108" t="s">
        <v>3800</v>
      </c>
      <c r="B6" s="108"/>
      <c r="C6" s="108"/>
      <c r="D6" s="108"/>
      <c r="E6" s="108"/>
      <c r="F6" s="3" t="s">
        <v>3801</v>
      </c>
      <c r="G6" s="15"/>
      <c r="H6" s="12">
        <f t="shared" ref="H6:H10" si="0">G6*0.23</f>
        <v>0</v>
      </c>
      <c r="I6" s="31">
        <f>ROUND(G6+H6,2)</f>
        <v>0</v>
      </c>
      <c r="J6" s="109" t="s">
        <v>3802</v>
      </c>
      <c r="K6" s="110"/>
      <c r="L6" s="111"/>
      <c r="P6" s="9" t="s">
        <v>3793</v>
      </c>
      <c r="Q6" s="1" t="s">
        <v>3794</v>
      </c>
      <c r="S6" s="5"/>
      <c r="T6" s="5"/>
    </row>
    <row r="7" spans="1:23" ht="64" x14ac:dyDescent="0.35">
      <c r="A7" s="108" t="s">
        <v>3803</v>
      </c>
      <c r="B7" s="108"/>
      <c r="C7" s="108"/>
      <c r="D7" s="108"/>
      <c r="E7" s="108"/>
      <c r="F7" s="3" t="s">
        <v>3804</v>
      </c>
      <c r="G7" s="15"/>
      <c r="H7" s="12">
        <f t="shared" si="0"/>
        <v>0</v>
      </c>
      <c r="I7" s="31">
        <f>ROUND(G6+H6,2)</f>
        <v>0</v>
      </c>
      <c r="J7" s="109" t="s">
        <v>3802</v>
      </c>
      <c r="K7" s="110"/>
      <c r="L7" s="111"/>
      <c r="P7" s="9"/>
      <c r="Q7" s="1"/>
      <c r="S7" s="5"/>
      <c r="T7" s="5"/>
    </row>
    <row r="8" spans="1:23" ht="53.5" x14ac:dyDescent="0.35">
      <c r="A8" s="108" t="s">
        <v>3805</v>
      </c>
      <c r="B8" s="108"/>
      <c r="C8" s="108"/>
      <c r="D8" s="108"/>
      <c r="E8" s="108"/>
      <c r="F8" s="3" t="s">
        <v>3806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106" t="s">
        <v>3807</v>
      </c>
      <c r="O8" s="107"/>
      <c r="P8" s="14">
        <v>1</v>
      </c>
      <c r="Q8" s="88"/>
      <c r="R8" s="89"/>
      <c r="S8" s="89"/>
      <c r="T8" s="89"/>
      <c r="U8" s="89"/>
      <c r="V8" s="90"/>
    </row>
    <row r="9" spans="1:23" ht="43" x14ac:dyDescent="0.35">
      <c r="A9" s="91" t="s">
        <v>3808</v>
      </c>
      <c r="B9" s="91"/>
      <c r="C9" s="91"/>
      <c r="D9" s="91"/>
      <c r="E9" s="91"/>
      <c r="F9" s="3" t="s">
        <v>3809</v>
      </c>
      <c r="G9" s="15"/>
      <c r="H9" s="12">
        <f t="shared" si="0"/>
        <v>0</v>
      </c>
      <c r="I9" s="31">
        <f>ROUND(G9+H9,2)</f>
        <v>0</v>
      </c>
      <c r="J9" s="92" t="s">
        <v>3802</v>
      </c>
      <c r="K9" s="93"/>
      <c r="L9" s="94"/>
      <c r="M9" s="1"/>
      <c r="N9" s="16"/>
      <c r="W9" s="17"/>
    </row>
    <row r="10" spans="1:23" ht="54" thickBot="1" x14ac:dyDescent="0.4">
      <c r="A10" s="91" t="s">
        <v>3810</v>
      </c>
      <c r="B10" s="91"/>
      <c r="C10" s="91"/>
      <c r="D10" s="91"/>
      <c r="E10" s="91"/>
      <c r="F10" s="3" t="s">
        <v>3811</v>
      </c>
      <c r="G10" s="18"/>
      <c r="H10" s="19">
        <f t="shared" si="0"/>
        <v>0</v>
      </c>
      <c r="I10" s="31">
        <f>ROUND(G10+H10,2)</f>
        <v>0</v>
      </c>
      <c r="J10" s="95" t="s">
        <v>3802</v>
      </c>
      <c r="K10" s="96"/>
      <c r="L10" s="97"/>
      <c r="M10" s="1"/>
      <c r="N10" s="1"/>
    </row>
    <row r="11" spans="1:23" ht="15" thickTop="1" x14ac:dyDescent="0.35">
      <c r="A11" s="20"/>
      <c r="B11" s="20"/>
      <c r="C11" s="20"/>
      <c r="D11" s="20"/>
      <c r="H11" s="20"/>
      <c r="I11" s="98"/>
      <c r="J11" s="99"/>
      <c r="K11" s="99"/>
      <c r="L11" s="100"/>
      <c r="M11" s="33" t="s">
        <v>3812</v>
      </c>
      <c r="N11" s="34"/>
      <c r="O11" s="1"/>
      <c r="P11" s="1"/>
      <c r="Q11" s="1"/>
      <c r="R11" s="1"/>
      <c r="S11" s="1"/>
      <c r="T11" s="1"/>
      <c r="U11" s="1"/>
      <c r="V11" s="21"/>
    </row>
    <row r="12" spans="1:23" ht="15" thickBot="1" x14ac:dyDescent="0.4">
      <c r="A12" s="20"/>
      <c r="B12" s="20"/>
      <c r="C12" s="20"/>
      <c r="D12" s="20"/>
      <c r="H12" s="22" t="s">
        <v>3813</v>
      </c>
      <c r="I12" s="101"/>
      <c r="J12" s="102"/>
      <c r="K12" s="102"/>
      <c r="L12" s="103"/>
      <c r="M12" s="104" t="s">
        <v>3814</v>
      </c>
      <c r="N12" s="105"/>
      <c r="O12" s="105"/>
      <c r="P12" s="105"/>
      <c r="Q12" s="105"/>
      <c r="R12" s="105"/>
      <c r="S12" s="105"/>
      <c r="T12" s="105"/>
      <c r="U12" s="105"/>
      <c r="V12" s="105"/>
    </row>
    <row r="13" spans="1:23" ht="15" thickTop="1" x14ac:dyDescent="0.35"/>
    <row r="14" spans="1:23" ht="34.5" customHeight="1" x14ac:dyDescent="0.3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50</v>
      </c>
      <c r="N14" s="25">
        <f>SUM(N16:N400)</f>
        <v>50</v>
      </c>
      <c r="P14" s="86" t="s">
        <v>3815</v>
      </c>
      <c r="Q14" s="87"/>
      <c r="R14" s="87"/>
      <c r="S14" s="87"/>
      <c r="T14" s="86" t="s">
        <v>3816</v>
      </c>
      <c r="U14" s="87"/>
      <c r="V14" s="87"/>
      <c r="W14" s="87"/>
    </row>
    <row r="15" spans="1:23" ht="73.5" x14ac:dyDescent="0.35">
      <c r="A15" s="35" t="s">
        <v>1</v>
      </c>
      <c r="B15" s="35" t="s">
        <v>2</v>
      </c>
      <c r="C15" s="36" t="s">
        <v>3</v>
      </c>
      <c r="D15" s="37" t="s">
        <v>4</v>
      </c>
      <c r="E15" s="37" t="s">
        <v>5</v>
      </c>
      <c r="F15" s="37" t="s">
        <v>6</v>
      </c>
      <c r="G15" s="37" t="s">
        <v>7</v>
      </c>
      <c r="H15" s="37" t="s">
        <v>8</v>
      </c>
      <c r="I15" s="37" t="s">
        <v>9</v>
      </c>
      <c r="J15" s="37" t="s">
        <v>10</v>
      </c>
      <c r="K15" s="37" t="s">
        <v>11</v>
      </c>
      <c r="L15" s="37" t="s">
        <v>12</v>
      </c>
      <c r="M15" s="37" t="s">
        <v>13</v>
      </c>
      <c r="N15" s="37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35">
      <c r="A16" s="38">
        <v>3930384</v>
      </c>
      <c r="B16" s="38" t="s">
        <v>500</v>
      </c>
      <c r="C16" s="39" t="s">
        <v>501</v>
      </c>
      <c r="D16" s="40" t="s">
        <v>14</v>
      </c>
      <c r="E16" s="40" t="s">
        <v>496</v>
      </c>
      <c r="F16" s="40" t="s">
        <v>496</v>
      </c>
      <c r="G16" s="40" t="s">
        <v>497</v>
      </c>
      <c r="H16" s="40" t="s">
        <v>496</v>
      </c>
      <c r="I16" s="40" t="s">
        <v>502</v>
      </c>
      <c r="J16" s="40" t="s">
        <v>503</v>
      </c>
      <c r="K16" s="41">
        <v>11</v>
      </c>
      <c r="L16" s="40">
        <v>641292</v>
      </c>
      <c r="M16" s="40">
        <v>486622</v>
      </c>
      <c r="N16" s="40">
        <v>1</v>
      </c>
      <c r="O16" s="42"/>
      <c r="P16" s="42"/>
      <c r="Q16" s="42"/>
      <c r="R16" s="17">
        <f>ROUND(Q16*0.23,2)</f>
        <v>0</v>
      </c>
      <c r="S16" s="27">
        <f>ROUND(Q16,2)+R16</f>
        <v>0</v>
      </c>
      <c r="T16" s="42"/>
      <c r="U16" s="42"/>
      <c r="V16" s="17">
        <f>ROUND(U16*0.23,2)</f>
        <v>0</v>
      </c>
      <c r="W16" s="27">
        <f>ROUND(U16,2)+V16</f>
        <v>0</v>
      </c>
    </row>
    <row r="17" spans="1:23" x14ac:dyDescent="0.35">
      <c r="A17" s="38">
        <v>3984668</v>
      </c>
      <c r="B17" s="38" t="s">
        <v>567</v>
      </c>
      <c r="C17" s="39" t="s">
        <v>568</v>
      </c>
      <c r="D17" s="40" t="s">
        <v>14</v>
      </c>
      <c r="E17" s="40" t="s">
        <v>496</v>
      </c>
      <c r="F17" s="40" t="s">
        <v>496</v>
      </c>
      <c r="G17" s="40" t="s">
        <v>569</v>
      </c>
      <c r="H17" s="40" t="s">
        <v>496</v>
      </c>
      <c r="I17" s="40" t="s">
        <v>570</v>
      </c>
      <c r="J17" s="40" t="s">
        <v>571</v>
      </c>
      <c r="K17" s="41">
        <v>4</v>
      </c>
      <c r="L17" s="40">
        <v>639023</v>
      </c>
      <c r="M17" s="40">
        <v>493032</v>
      </c>
      <c r="N17" s="40">
        <v>1</v>
      </c>
      <c r="O17" s="42"/>
      <c r="P17" s="42"/>
      <c r="Q17" s="42"/>
      <c r="R17" s="17">
        <f t="shared" ref="R17:R65" si="1">ROUND(Q17*0.23,2)</f>
        <v>0</v>
      </c>
      <c r="S17" s="27">
        <f t="shared" ref="S17:S65" si="2">ROUND(Q17,2)+R17</f>
        <v>0</v>
      </c>
      <c r="T17" s="42"/>
      <c r="U17" s="42"/>
      <c r="V17" s="17">
        <f t="shared" ref="V17:V65" si="3">ROUND(U17*0.23,2)</f>
        <v>0</v>
      </c>
      <c r="W17" s="27">
        <f t="shared" ref="W17:W65" si="4">ROUND(U17,2)+V17</f>
        <v>0</v>
      </c>
    </row>
    <row r="18" spans="1:23" x14ac:dyDescent="0.35">
      <c r="A18" s="38">
        <v>3984678</v>
      </c>
      <c r="B18" s="38" t="s">
        <v>589</v>
      </c>
      <c r="C18" s="39" t="s">
        <v>590</v>
      </c>
      <c r="D18" s="40" t="s">
        <v>14</v>
      </c>
      <c r="E18" s="40" t="s">
        <v>496</v>
      </c>
      <c r="F18" s="40" t="s">
        <v>496</v>
      </c>
      <c r="G18" s="40" t="s">
        <v>569</v>
      </c>
      <c r="H18" s="40" t="s">
        <v>496</v>
      </c>
      <c r="I18" s="40" t="s">
        <v>587</v>
      </c>
      <c r="J18" s="40" t="s">
        <v>588</v>
      </c>
      <c r="K18" s="41">
        <v>8</v>
      </c>
      <c r="L18" s="40">
        <v>638358</v>
      </c>
      <c r="M18" s="40">
        <v>493232</v>
      </c>
      <c r="N18" s="40">
        <v>1</v>
      </c>
      <c r="O18" s="42"/>
      <c r="P18" s="42"/>
      <c r="Q18" s="42"/>
      <c r="R18" s="17">
        <f t="shared" si="1"/>
        <v>0</v>
      </c>
      <c r="S18" s="27">
        <f t="shared" si="2"/>
        <v>0</v>
      </c>
      <c r="T18" s="42"/>
      <c r="U18" s="42"/>
      <c r="V18" s="17">
        <f t="shared" si="3"/>
        <v>0</v>
      </c>
      <c r="W18" s="27">
        <f t="shared" si="4"/>
        <v>0</v>
      </c>
    </row>
    <row r="19" spans="1:23" x14ac:dyDescent="0.35">
      <c r="A19" s="38">
        <v>3934293</v>
      </c>
      <c r="B19" s="38" t="s">
        <v>591</v>
      </c>
      <c r="C19" s="39" t="s">
        <v>592</v>
      </c>
      <c r="D19" s="40" t="s">
        <v>14</v>
      </c>
      <c r="E19" s="40" t="s">
        <v>496</v>
      </c>
      <c r="F19" s="40" t="s">
        <v>496</v>
      </c>
      <c r="G19" s="40" t="s">
        <v>497</v>
      </c>
      <c r="H19" s="40" t="s">
        <v>496</v>
      </c>
      <c r="I19" s="40" t="s">
        <v>593</v>
      </c>
      <c r="J19" s="40" t="s">
        <v>594</v>
      </c>
      <c r="K19" s="41">
        <v>5</v>
      </c>
      <c r="L19" s="40">
        <v>642108</v>
      </c>
      <c r="M19" s="40">
        <v>486796</v>
      </c>
      <c r="N19" s="40">
        <v>1</v>
      </c>
      <c r="O19" s="42"/>
      <c r="P19" s="42"/>
      <c r="Q19" s="42"/>
      <c r="R19" s="17">
        <f t="shared" si="1"/>
        <v>0</v>
      </c>
      <c r="S19" s="27">
        <f t="shared" si="2"/>
        <v>0</v>
      </c>
      <c r="T19" s="42"/>
      <c r="U19" s="42"/>
      <c r="V19" s="17">
        <f t="shared" si="3"/>
        <v>0</v>
      </c>
      <c r="W19" s="27">
        <f t="shared" si="4"/>
        <v>0</v>
      </c>
    </row>
    <row r="20" spans="1:23" x14ac:dyDescent="0.35">
      <c r="A20" s="38">
        <v>3941864</v>
      </c>
      <c r="B20" s="38" t="s">
        <v>625</v>
      </c>
      <c r="C20" s="39" t="s">
        <v>626</v>
      </c>
      <c r="D20" s="40" t="s">
        <v>14</v>
      </c>
      <c r="E20" s="40" t="s">
        <v>496</v>
      </c>
      <c r="F20" s="40" t="s">
        <v>496</v>
      </c>
      <c r="G20" s="40" t="s">
        <v>627</v>
      </c>
      <c r="H20" s="40" t="s">
        <v>496</v>
      </c>
      <c r="I20" s="40" t="s">
        <v>628</v>
      </c>
      <c r="J20" s="40" t="s">
        <v>629</v>
      </c>
      <c r="K20" s="41" t="s">
        <v>630</v>
      </c>
      <c r="L20" s="40">
        <v>633775</v>
      </c>
      <c r="M20" s="40">
        <v>486392</v>
      </c>
      <c r="N20" s="40">
        <v>1</v>
      </c>
      <c r="O20" s="42"/>
      <c r="P20" s="42"/>
      <c r="Q20" s="42"/>
      <c r="R20" s="17">
        <f t="shared" si="1"/>
        <v>0</v>
      </c>
      <c r="S20" s="27">
        <f t="shared" si="2"/>
        <v>0</v>
      </c>
      <c r="T20" s="42"/>
      <c r="U20" s="42"/>
      <c r="V20" s="17">
        <f t="shared" si="3"/>
        <v>0</v>
      </c>
      <c r="W20" s="27">
        <f t="shared" si="4"/>
        <v>0</v>
      </c>
    </row>
    <row r="21" spans="1:23" x14ac:dyDescent="0.35">
      <c r="A21" s="38">
        <v>3924222</v>
      </c>
      <c r="B21" s="38" t="s">
        <v>637</v>
      </c>
      <c r="C21" s="39" t="s">
        <v>638</v>
      </c>
      <c r="D21" s="40" t="s">
        <v>14</v>
      </c>
      <c r="E21" s="40" t="s">
        <v>496</v>
      </c>
      <c r="F21" s="40" t="s">
        <v>496</v>
      </c>
      <c r="G21" s="40" t="s">
        <v>578</v>
      </c>
      <c r="H21" s="40" t="s">
        <v>496</v>
      </c>
      <c r="I21" s="40" t="s">
        <v>635</v>
      </c>
      <c r="J21" s="40" t="s">
        <v>636</v>
      </c>
      <c r="K21" s="41">
        <v>27</v>
      </c>
      <c r="L21" s="40">
        <v>634845</v>
      </c>
      <c r="M21" s="40">
        <v>485068</v>
      </c>
      <c r="N21" s="40">
        <v>1</v>
      </c>
      <c r="O21" s="42"/>
      <c r="P21" s="42"/>
      <c r="Q21" s="42"/>
      <c r="R21" s="17">
        <f t="shared" si="1"/>
        <v>0</v>
      </c>
      <c r="S21" s="27">
        <f t="shared" si="2"/>
        <v>0</v>
      </c>
      <c r="T21" s="42"/>
      <c r="U21" s="42"/>
      <c r="V21" s="17">
        <f t="shared" si="3"/>
        <v>0</v>
      </c>
      <c r="W21" s="27">
        <f t="shared" si="4"/>
        <v>0</v>
      </c>
    </row>
    <row r="22" spans="1:23" x14ac:dyDescent="0.35">
      <c r="A22" s="38">
        <v>3936528</v>
      </c>
      <c r="B22" s="38" t="s">
        <v>725</v>
      </c>
      <c r="C22" s="39" t="s">
        <v>726</v>
      </c>
      <c r="D22" s="40" t="s">
        <v>14</v>
      </c>
      <c r="E22" s="40" t="s">
        <v>496</v>
      </c>
      <c r="F22" s="40" t="s">
        <v>496</v>
      </c>
      <c r="G22" s="40" t="s">
        <v>649</v>
      </c>
      <c r="H22" s="40" t="s">
        <v>496</v>
      </c>
      <c r="I22" s="40" t="s">
        <v>727</v>
      </c>
      <c r="J22" s="40" t="s">
        <v>728</v>
      </c>
      <c r="K22" s="41">
        <v>4</v>
      </c>
      <c r="L22" s="40">
        <v>638155</v>
      </c>
      <c r="M22" s="40">
        <v>490418</v>
      </c>
      <c r="N22" s="40">
        <v>1</v>
      </c>
      <c r="O22" s="42"/>
      <c r="P22" s="42"/>
      <c r="Q22" s="42"/>
      <c r="R22" s="17">
        <f t="shared" si="1"/>
        <v>0</v>
      </c>
      <c r="S22" s="27">
        <f t="shared" si="2"/>
        <v>0</v>
      </c>
      <c r="T22" s="42"/>
      <c r="U22" s="42"/>
      <c r="V22" s="17">
        <f t="shared" si="3"/>
        <v>0</v>
      </c>
      <c r="W22" s="27">
        <f t="shared" si="4"/>
        <v>0</v>
      </c>
    </row>
    <row r="23" spans="1:23" x14ac:dyDescent="0.35">
      <c r="A23" s="38">
        <v>3915908</v>
      </c>
      <c r="B23" s="38" t="s">
        <v>737</v>
      </c>
      <c r="C23" s="39" t="s">
        <v>738</v>
      </c>
      <c r="D23" s="40" t="s">
        <v>14</v>
      </c>
      <c r="E23" s="40" t="s">
        <v>496</v>
      </c>
      <c r="F23" s="40" t="s">
        <v>496</v>
      </c>
      <c r="G23" s="40" t="s">
        <v>549</v>
      </c>
      <c r="H23" s="40" t="s">
        <v>496</v>
      </c>
      <c r="I23" s="40" t="s">
        <v>739</v>
      </c>
      <c r="J23" s="40" t="s">
        <v>740</v>
      </c>
      <c r="K23" s="41">
        <v>23</v>
      </c>
      <c r="L23" s="40">
        <v>639312</v>
      </c>
      <c r="M23" s="40">
        <v>483721</v>
      </c>
      <c r="N23" s="40">
        <v>1</v>
      </c>
      <c r="O23" s="42"/>
      <c r="P23" s="42"/>
      <c r="Q23" s="42"/>
      <c r="R23" s="17">
        <f t="shared" si="1"/>
        <v>0</v>
      </c>
      <c r="S23" s="27">
        <f t="shared" si="2"/>
        <v>0</v>
      </c>
      <c r="T23" s="42"/>
      <c r="U23" s="42"/>
      <c r="V23" s="17">
        <f t="shared" si="3"/>
        <v>0</v>
      </c>
      <c r="W23" s="27">
        <f t="shared" si="4"/>
        <v>0</v>
      </c>
    </row>
    <row r="24" spans="1:23" x14ac:dyDescent="0.35">
      <c r="A24" s="38">
        <v>3945349</v>
      </c>
      <c r="B24" s="38" t="s">
        <v>905</v>
      </c>
      <c r="C24" s="39" t="s">
        <v>906</v>
      </c>
      <c r="D24" s="40" t="s">
        <v>14</v>
      </c>
      <c r="E24" s="40" t="s">
        <v>496</v>
      </c>
      <c r="F24" s="40" t="s">
        <v>496</v>
      </c>
      <c r="G24" s="40" t="s">
        <v>703</v>
      </c>
      <c r="H24" s="40" t="s">
        <v>496</v>
      </c>
      <c r="I24" s="40" t="s">
        <v>907</v>
      </c>
      <c r="J24" s="40" t="s">
        <v>908</v>
      </c>
      <c r="K24" s="41">
        <v>13</v>
      </c>
      <c r="L24" s="40">
        <v>635640</v>
      </c>
      <c r="M24" s="40">
        <v>490204</v>
      </c>
      <c r="N24" s="40">
        <v>1</v>
      </c>
      <c r="O24" s="42"/>
      <c r="P24" s="42"/>
      <c r="Q24" s="42"/>
      <c r="R24" s="17">
        <f t="shared" si="1"/>
        <v>0</v>
      </c>
      <c r="S24" s="27">
        <f t="shared" si="2"/>
        <v>0</v>
      </c>
      <c r="T24" s="42"/>
      <c r="U24" s="42"/>
      <c r="V24" s="17">
        <f t="shared" si="3"/>
        <v>0</v>
      </c>
      <c r="W24" s="27">
        <f t="shared" si="4"/>
        <v>0</v>
      </c>
    </row>
    <row r="25" spans="1:23" x14ac:dyDescent="0.35">
      <c r="A25" s="38">
        <v>3945581</v>
      </c>
      <c r="B25" s="38" t="s">
        <v>911</v>
      </c>
      <c r="C25" s="39" t="s">
        <v>912</v>
      </c>
      <c r="D25" s="40" t="s">
        <v>14</v>
      </c>
      <c r="E25" s="40" t="s">
        <v>496</v>
      </c>
      <c r="F25" s="40" t="s">
        <v>496</v>
      </c>
      <c r="G25" s="40" t="s">
        <v>703</v>
      </c>
      <c r="H25" s="40" t="s">
        <v>496</v>
      </c>
      <c r="I25" s="40" t="s">
        <v>913</v>
      </c>
      <c r="J25" s="40" t="s">
        <v>914</v>
      </c>
      <c r="K25" s="41">
        <v>2</v>
      </c>
      <c r="L25" s="40">
        <v>635280</v>
      </c>
      <c r="M25" s="40">
        <v>491002</v>
      </c>
      <c r="N25" s="40">
        <v>1</v>
      </c>
      <c r="O25" s="42"/>
      <c r="P25" s="42"/>
      <c r="Q25" s="42"/>
      <c r="R25" s="17">
        <f t="shared" si="1"/>
        <v>0</v>
      </c>
      <c r="S25" s="27">
        <f t="shared" si="2"/>
        <v>0</v>
      </c>
      <c r="T25" s="42"/>
      <c r="U25" s="42"/>
      <c r="V25" s="17">
        <f t="shared" si="3"/>
        <v>0</v>
      </c>
      <c r="W25" s="27">
        <f t="shared" si="4"/>
        <v>0</v>
      </c>
    </row>
    <row r="26" spans="1:23" x14ac:dyDescent="0.35">
      <c r="A26" s="38">
        <v>3940852</v>
      </c>
      <c r="B26" s="38" t="s">
        <v>938</v>
      </c>
      <c r="C26" s="39" t="s">
        <v>939</v>
      </c>
      <c r="D26" s="40" t="s">
        <v>14</v>
      </c>
      <c r="E26" s="40" t="s">
        <v>496</v>
      </c>
      <c r="F26" s="40" t="s">
        <v>496</v>
      </c>
      <c r="G26" s="40" t="s">
        <v>627</v>
      </c>
      <c r="H26" s="40" t="s">
        <v>496</v>
      </c>
      <c r="I26" s="40" t="s">
        <v>940</v>
      </c>
      <c r="J26" s="40" t="s">
        <v>941</v>
      </c>
      <c r="K26" s="41">
        <v>11</v>
      </c>
      <c r="L26" s="40">
        <v>634862</v>
      </c>
      <c r="M26" s="40">
        <v>487906</v>
      </c>
      <c r="N26" s="40">
        <v>1</v>
      </c>
      <c r="O26" s="42"/>
      <c r="P26" s="42"/>
      <c r="Q26" s="42"/>
      <c r="R26" s="17">
        <f t="shared" si="1"/>
        <v>0</v>
      </c>
      <c r="S26" s="27">
        <f t="shared" si="2"/>
        <v>0</v>
      </c>
      <c r="T26" s="42"/>
      <c r="U26" s="42"/>
      <c r="V26" s="17">
        <f t="shared" si="3"/>
        <v>0</v>
      </c>
      <c r="W26" s="27">
        <f t="shared" si="4"/>
        <v>0</v>
      </c>
    </row>
    <row r="27" spans="1:23" x14ac:dyDescent="0.35">
      <c r="A27" s="38">
        <v>3915744</v>
      </c>
      <c r="B27" s="38" t="s">
        <v>987</v>
      </c>
      <c r="C27" s="39" t="s">
        <v>988</v>
      </c>
      <c r="D27" s="40" t="s">
        <v>14</v>
      </c>
      <c r="E27" s="40" t="s">
        <v>496</v>
      </c>
      <c r="F27" s="40" t="s">
        <v>496</v>
      </c>
      <c r="G27" s="40" t="s">
        <v>549</v>
      </c>
      <c r="H27" s="40" t="s">
        <v>496</v>
      </c>
      <c r="I27" s="40" t="s">
        <v>989</v>
      </c>
      <c r="J27" s="40" t="s">
        <v>990</v>
      </c>
      <c r="K27" s="41">
        <v>7</v>
      </c>
      <c r="L27" s="40">
        <v>639131</v>
      </c>
      <c r="M27" s="40">
        <v>483839</v>
      </c>
      <c r="N27" s="40">
        <v>1</v>
      </c>
      <c r="O27" s="42"/>
      <c r="P27" s="42"/>
      <c r="Q27" s="42"/>
      <c r="R27" s="17">
        <f t="shared" si="1"/>
        <v>0</v>
      </c>
      <c r="S27" s="27">
        <f t="shared" si="2"/>
        <v>0</v>
      </c>
      <c r="T27" s="42"/>
      <c r="U27" s="42"/>
      <c r="V27" s="17">
        <f t="shared" si="3"/>
        <v>0</v>
      </c>
      <c r="W27" s="27">
        <f t="shared" si="4"/>
        <v>0</v>
      </c>
    </row>
    <row r="28" spans="1:23" x14ac:dyDescent="0.35">
      <c r="A28" s="38">
        <v>3921401</v>
      </c>
      <c r="B28" s="38" t="s">
        <v>1020</v>
      </c>
      <c r="C28" s="39" t="s">
        <v>1021</v>
      </c>
      <c r="D28" s="40" t="s">
        <v>14</v>
      </c>
      <c r="E28" s="40" t="s">
        <v>496</v>
      </c>
      <c r="F28" s="40" t="s">
        <v>496</v>
      </c>
      <c r="G28" s="40" t="s">
        <v>549</v>
      </c>
      <c r="H28" s="40" t="s">
        <v>496</v>
      </c>
      <c r="I28" s="40" t="s">
        <v>1022</v>
      </c>
      <c r="J28" s="40" t="s">
        <v>1023</v>
      </c>
      <c r="K28" s="41">
        <v>12</v>
      </c>
      <c r="L28" s="40">
        <v>636818</v>
      </c>
      <c r="M28" s="40">
        <v>480176</v>
      </c>
      <c r="N28" s="40">
        <v>1</v>
      </c>
      <c r="O28" s="42"/>
      <c r="P28" s="42"/>
      <c r="Q28" s="42"/>
      <c r="R28" s="17">
        <f t="shared" si="1"/>
        <v>0</v>
      </c>
      <c r="S28" s="27">
        <f t="shared" si="2"/>
        <v>0</v>
      </c>
      <c r="T28" s="42"/>
      <c r="U28" s="42"/>
      <c r="V28" s="17">
        <f t="shared" si="3"/>
        <v>0</v>
      </c>
      <c r="W28" s="27">
        <f t="shared" si="4"/>
        <v>0</v>
      </c>
    </row>
    <row r="29" spans="1:23" x14ac:dyDescent="0.35">
      <c r="A29" s="38">
        <v>3942104</v>
      </c>
      <c r="B29" s="38" t="s">
        <v>1028</v>
      </c>
      <c r="C29" s="39" t="s">
        <v>1029</v>
      </c>
      <c r="D29" s="40" t="s">
        <v>14</v>
      </c>
      <c r="E29" s="40" t="s">
        <v>496</v>
      </c>
      <c r="F29" s="40" t="s">
        <v>496</v>
      </c>
      <c r="G29" s="40" t="s">
        <v>627</v>
      </c>
      <c r="H29" s="40" t="s">
        <v>496</v>
      </c>
      <c r="I29" s="40" t="s">
        <v>1030</v>
      </c>
      <c r="J29" s="40" t="s">
        <v>1031</v>
      </c>
      <c r="K29" s="41">
        <v>35</v>
      </c>
      <c r="L29" s="40">
        <v>636198</v>
      </c>
      <c r="M29" s="40">
        <v>487344</v>
      </c>
      <c r="N29" s="40">
        <v>1</v>
      </c>
      <c r="O29" s="42"/>
      <c r="P29" s="42"/>
      <c r="Q29" s="42"/>
      <c r="R29" s="17">
        <f t="shared" si="1"/>
        <v>0</v>
      </c>
      <c r="S29" s="27">
        <f t="shared" si="2"/>
        <v>0</v>
      </c>
      <c r="T29" s="42"/>
      <c r="U29" s="42"/>
      <c r="V29" s="17">
        <f t="shared" si="3"/>
        <v>0</v>
      </c>
      <c r="W29" s="27">
        <f t="shared" si="4"/>
        <v>0</v>
      </c>
    </row>
    <row r="30" spans="1:23" x14ac:dyDescent="0.35">
      <c r="A30" s="38">
        <v>3915630</v>
      </c>
      <c r="B30" s="38" t="s">
        <v>1087</v>
      </c>
      <c r="C30" s="39" t="s">
        <v>1088</v>
      </c>
      <c r="D30" s="40" t="s">
        <v>14</v>
      </c>
      <c r="E30" s="40" t="s">
        <v>496</v>
      </c>
      <c r="F30" s="40" t="s">
        <v>496</v>
      </c>
      <c r="G30" s="40" t="s">
        <v>549</v>
      </c>
      <c r="H30" s="40" t="s">
        <v>496</v>
      </c>
      <c r="I30" s="40" t="s">
        <v>1089</v>
      </c>
      <c r="J30" s="40" t="s">
        <v>1090</v>
      </c>
      <c r="K30" s="41" t="s">
        <v>1091</v>
      </c>
      <c r="L30" s="40">
        <v>639435</v>
      </c>
      <c r="M30" s="40">
        <v>484409</v>
      </c>
      <c r="N30" s="40">
        <v>1</v>
      </c>
      <c r="O30" s="42"/>
      <c r="P30" s="42"/>
      <c r="Q30" s="42"/>
      <c r="R30" s="17">
        <f t="shared" si="1"/>
        <v>0</v>
      </c>
      <c r="S30" s="27">
        <f t="shared" si="2"/>
        <v>0</v>
      </c>
      <c r="T30" s="42"/>
      <c r="U30" s="42"/>
      <c r="V30" s="17">
        <f t="shared" si="3"/>
        <v>0</v>
      </c>
      <c r="W30" s="27">
        <f t="shared" si="4"/>
        <v>0</v>
      </c>
    </row>
    <row r="31" spans="1:23" x14ac:dyDescent="0.35">
      <c r="A31" s="38">
        <v>3935714</v>
      </c>
      <c r="B31" s="38" t="s">
        <v>1096</v>
      </c>
      <c r="C31" s="39" t="s">
        <v>1097</v>
      </c>
      <c r="D31" s="40" t="s">
        <v>14</v>
      </c>
      <c r="E31" s="40" t="s">
        <v>496</v>
      </c>
      <c r="F31" s="40" t="s">
        <v>496</v>
      </c>
      <c r="G31" s="40" t="s">
        <v>649</v>
      </c>
      <c r="H31" s="40" t="s">
        <v>496</v>
      </c>
      <c r="I31" s="40" t="s">
        <v>184</v>
      </c>
      <c r="J31" s="40" t="s">
        <v>185</v>
      </c>
      <c r="K31" s="41">
        <v>38</v>
      </c>
      <c r="L31" s="40">
        <v>638744</v>
      </c>
      <c r="M31" s="40">
        <v>489431</v>
      </c>
      <c r="N31" s="40">
        <v>1</v>
      </c>
      <c r="O31" s="42"/>
      <c r="P31" s="42"/>
      <c r="Q31" s="42"/>
      <c r="R31" s="17">
        <f t="shared" si="1"/>
        <v>0</v>
      </c>
      <c r="S31" s="27">
        <f t="shared" si="2"/>
        <v>0</v>
      </c>
      <c r="T31" s="42"/>
      <c r="U31" s="42"/>
      <c r="V31" s="17">
        <f t="shared" si="3"/>
        <v>0</v>
      </c>
      <c r="W31" s="27">
        <f t="shared" si="4"/>
        <v>0</v>
      </c>
    </row>
    <row r="32" spans="1:23" x14ac:dyDescent="0.35">
      <c r="A32" s="38">
        <v>3931787</v>
      </c>
      <c r="B32" s="38" t="s">
        <v>1146</v>
      </c>
      <c r="C32" s="39" t="s">
        <v>1147</v>
      </c>
      <c r="D32" s="40" t="s">
        <v>14</v>
      </c>
      <c r="E32" s="40" t="s">
        <v>496</v>
      </c>
      <c r="F32" s="40" t="s">
        <v>496</v>
      </c>
      <c r="G32" s="40" t="s">
        <v>497</v>
      </c>
      <c r="H32" s="40" t="s">
        <v>496</v>
      </c>
      <c r="I32" s="40" t="s">
        <v>1148</v>
      </c>
      <c r="J32" s="40" t="s">
        <v>1149</v>
      </c>
      <c r="K32" s="41">
        <v>3</v>
      </c>
      <c r="L32" s="40">
        <v>642029</v>
      </c>
      <c r="M32" s="40">
        <v>488711</v>
      </c>
      <c r="N32" s="40">
        <v>1</v>
      </c>
      <c r="O32" s="42"/>
      <c r="P32" s="42"/>
      <c r="Q32" s="42"/>
      <c r="R32" s="17">
        <f t="shared" si="1"/>
        <v>0</v>
      </c>
      <c r="S32" s="27">
        <f t="shared" si="2"/>
        <v>0</v>
      </c>
      <c r="T32" s="42"/>
      <c r="U32" s="42"/>
      <c r="V32" s="17">
        <f t="shared" si="3"/>
        <v>0</v>
      </c>
      <c r="W32" s="27">
        <f t="shared" si="4"/>
        <v>0</v>
      </c>
    </row>
    <row r="33" spans="1:23" x14ac:dyDescent="0.35">
      <c r="A33" s="38">
        <v>3941933</v>
      </c>
      <c r="B33" s="38" t="s">
        <v>1193</v>
      </c>
      <c r="C33" s="39" t="s">
        <v>1194</v>
      </c>
      <c r="D33" s="40" t="s">
        <v>14</v>
      </c>
      <c r="E33" s="40" t="s">
        <v>496</v>
      </c>
      <c r="F33" s="40" t="s">
        <v>496</v>
      </c>
      <c r="G33" s="40" t="s">
        <v>627</v>
      </c>
      <c r="H33" s="40" t="s">
        <v>496</v>
      </c>
      <c r="I33" s="40" t="s">
        <v>1188</v>
      </c>
      <c r="J33" s="40" t="s">
        <v>1189</v>
      </c>
      <c r="K33" s="41" t="s">
        <v>1195</v>
      </c>
      <c r="L33" s="40">
        <v>634526</v>
      </c>
      <c r="M33" s="40">
        <v>486537</v>
      </c>
      <c r="N33" s="40">
        <v>1</v>
      </c>
      <c r="O33" s="42"/>
      <c r="P33" s="42"/>
      <c r="Q33" s="42"/>
      <c r="R33" s="17">
        <f t="shared" si="1"/>
        <v>0</v>
      </c>
      <c r="S33" s="27">
        <f t="shared" si="2"/>
        <v>0</v>
      </c>
      <c r="T33" s="42"/>
      <c r="U33" s="42"/>
      <c r="V33" s="17">
        <f t="shared" si="3"/>
        <v>0</v>
      </c>
      <c r="W33" s="27">
        <f t="shared" si="4"/>
        <v>0</v>
      </c>
    </row>
    <row r="34" spans="1:23" x14ac:dyDescent="0.35">
      <c r="A34" s="38">
        <v>3915389</v>
      </c>
      <c r="B34" s="38" t="s">
        <v>1210</v>
      </c>
      <c r="C34" s="39" t="s">
        <v>1211</v>
      </c>
      <c r="D34" s="40" t="s">
        <v>14</v>
      </c>
      <c r="E34" s="40" t="s">
        <v>496</v>
      </c>
      <c r="F34" s="40" t="s">
        <v>496</v>
      </c>
      <c r="G34" s="40" t="s">
        <v>549</v>
      </c>
      <c r="H34" s="40" t="s">
        <v>496</v>
      </c>
      <c r="I34" s="40" t="s">
        <v>1212</v>
      </c>
      <c r="J34" s="40" t="s">
        <v>1213</v>
      </c>
      <c r="K34" s="41">
        <v>16</v>
      </c>
      <c r="L34" s="40">
        <v>637876</v>
      </c>
      <c r="M34" s="40">
        <v>483453</v>
      </c>
      <c r="N34" s="40">
        <v>1</v>
      </c>
      <c r="O34" s="42"/>
      <c r="P34" s="42"/>
      <c r="Q34" s="42"/>
      <c r="R34" s="17">
        <f t="shared" si="1"/>
        <v>0</v>
      </c>
      <c r="S34" s="27">
        <f t="shared" si="2"/>
        <v>0</v>
      </c>
      <c r="T34" s="42"/>
      <c r="U34" s="42"/>
      <c r="V34" s="17">
        <f t="shared" si="3"/>
        <v>0</v>
      </c>
      <c r="W34" s="27">
        <f t="shared" si="4"/>
        <v>0</v>
      </c>
    </row>
    <row r="35" spans="1:23" x14ac:dyDescent="0.35">
      <c r="A35" s="38">
        <v>3922063</v>
      </c>
      <c r="B35" s="38" t="s">
        <v>1214</v>
      </c>
      <c r="C35" s="39" t="s">
        <v>1215</v>
      </c>
      <c r="D35" s="40" t="s">
        <v>14</v>
      </c>
      <c r="E35" s="40" t="s">
        <v>496</v>
      </c>
      <c r="F35" s="40" t="s">
        <v>496</v>
      </c>
      <c r="G35" s="40" t="s">
        <v>549</v>
      </c>
      <c r="H35" s="40" t="s">
        <v>496</v>
      </c>
      <c r="I35" s="40" t="s">
        <v>1212</v>
      </c>
      <c r="J35" s="40" t="s">
        <v>1213</v>
      </c>
      <c r="K35" s="41">
        <v>60</v>
      </c>
      <c r="L35" s="40">
        <v>637585</v>
      </c>
      <c r="M35" s="40">
        <v>484067</v>
      </c>
      <c r="N35" s="40">
        <v>1</v>
      </c>
      <c r="O35" s="42"/>
      <c r="P35" s="42"/>
      <c r="Q35" s="42"/>
      <c r="R35" s="17">
        <f t="shared" si="1"/>
        <v>0</v>
      </c>
      <c r="S35" s="27">
        <f t="shared" si="2"/>
        <v>0</v>
      </c>
      <c r="T35" s="42"/>
      <c r="U35" s="42"/>
      <c r="V35" s="17">
        <f t="shared" si="3"/>
        <v>0</v>
      </c>
      <c r="W35" s="27">
        <f t="shared" si="4"/>
        <v>0</v>
      </c>
    </row>
    <row r="36" spans="1:23" x14ac:dyDescent="0.35">
      <c r="A36" s="38">
        <v>3935726</v>
      </c>
      <c r="B36" s="38" t="s">
        <v>1234</v>
      </c>
      <c r="C36" s="39" t="s">
        <v>1235</v>
      </c>
      <c r="D36" s="40" t="s">
        <v>14</v>
      </c>
      <c r="E36" s="40" t="s">
        <v>496</v>
      </c>
      <c r="F36" s="40" t="s">
        <v>496</v>
      </c>
      <c r="G36" s="40" t="s">
        <v>649</v>
      </c>
      <c r="H36" s="40" t="s">
        <v>496</v>
      </c>
      <c r="I36" s="40" t="s">
        <v>1236</v>
      </c>
      <c r="J36" s="40" t="s">
        <v>1237</v>
      </c>
      <c r="K36" s="41">
        <v>31</v>
      </c>
      <c r="L36" s="40">
        <v>638918</v>
      </c>
      <c r="M36" s="40">
        <v>489307</v>
      </c>
      <c r="N36" s="40">
        <v>1</v>
      </c>
      <c r="O36" s="42"/>
      <c r="P36" s="42"/>
      <c r="Q36" s="42"/>
      <c r="R36" s="17">
        <f t="shared" si="1"/>
        <v>0</v>
      </c>
      <c r="S36" s="27">
        <f t="shared" si="2"/>
        <v>0</v>
      </c>
      <c r="T36" s="42"/>
      <c r="U36" s="42"/>
      <c r="V36" s="17">
        <f t="shared" si="3"/>
        <v>0</v>
      </c>
      <c r="W36" s="27">
        <f t="shared" si="4"/>
        <v>0</v>
      </c>
    </row>
    <row r="37" spans="1:23" x14ac:dyDescent="0.35">
      <c r="A37" s="38">
        <v>3973311</v>
      </c>
      <c r="B37" s="38" t="s">
        <v>1250</v>
      </c>
      <c r="C37" s="39" t="s">
        <v>1251</v>
      </c>
      <c r="D37" s="40" t="s">
        <v>14</v>
      </c>
      <c r="E37" s="40" t="s">
        <v>496</v>
      </c>
      <c r="F37" s="40" t="s">
        <v>496</v>
      </c>
      <c r="G37" s="40" t="s">
        <v>524</v>
      </c>
      <c r="H37" s="40" t="s">
        <v>496</v>
      </c>
      <c r="I37" s="40" t="s">
        <v>1252</v>
      </c>
      <c r="J37" s="40" t="s">
        <v>1253</v>
      </c>
      <c r="K37" s="41" t="s">
        <v>1254</v>
      </c>
      <c r="L37" s="40">
        <v>634270</v>
      </c>
      <c r="M37" s="40">
        <v>491768</v>
      </c>
      <c r="N37" s="40">
        <v>1</v>
      </c>
      <c r="O37" s="42"/>
      <c r="P37" s="42"/>
      <c r="Q37" s="42"/>
      <c r="R37" s="17">
        <f t="shared" si="1"/>
        <v>0</v>
      </c>
      <c r="S37" s="27">
        <f t="shared" si="2"/>
        <v>0</v>
      </c>
      <c r="T37" s="42"/>
      <c r="U37" s="42"/>
      <c r="V37" s="17">
        <f t="shared" si="3"/>
        <v>0</v>
      </c>
      <c r="W37" s="27">
        <f t="shared" si="4"/>
        <v>0</v>
      </c>
    </row>
    <row r="38" spans="1:23" x14ac:dyDescent="0.35">
      <c r="A38" s="38">
        <v>3937069</v>
      </c>
      <c r="B38" s="38" t="s">
        <v>1273</v>
      </c>
      <c r="C38" s="39" t="s">
        <v>1274</v>
      </c>
      <c r="D38" s="40" t="s">
        <v>14</v>
      </c>
      <c r="E38" s="40" t="s">
        <v>496</v>
      </c>
      <c r="F38" s="40" t="s">
        <v>496</v>
      </c>
      <c r="G38" s="40" t="s">
        <v>613</v>
      </c>
      <c r="H38" s="40" t="s">
        <v>496</v>
      </c>
      <c r="I38" s="40" t="s">
        <v>1275</v>
      </c>
      <c r="J38" s="40" t="s">
        <v>1276</v>
      </c>
      <c r="K38" s="41" t="s">
        <v>891</v>
      </c>
      <c r="L38" s="40">
        <v>636682</v>
      </c>
      <c r="M38" s="40">
        <v>489516</v>
      </c>
      <c r="N38" s="40">
        <v>1</v>
      </c>
      <c r="O38" s="42"/>
      <c r="P38" s="42"/>
      <c r="Q38" s="42"/>
      <c r="R38" s="17">
        <f t="shared" si="1"/>
        <v>0</v>
      </c>
      <c r="S38" s="27">
        <f t="shared" si="2"/>
        <v>0</v>
      </c>
      <c r="T38" s="42"/>
      <c r="U38" s="42"/>
      <c r="V38" s="17">
        <f t="shared" si="3"/>
        <v>0</v>
      </c>
      <c r="W38" s="27">
        <f t="shared" si="4"/>
        <v>0</v>
      </c>
    </row>
    <row r="39" spans="1:23" x14ac:dyDescent="0.35">
      <c r="A39" s="38">
        <v>4012886</v>
      </c>
      <c r="B39" s="38" t="s">
        <v>1320</v>
      </c>
      <c r="C39" s="39" t="s">
        <v>1321</v>
      </c>
      <c r="D39" s="40" t="s">
        <v>14</v>
      </c>
      <c r="E39" s="40" t="s">
        <v>496</v>
      </c>
      <c r="F39" s="40" t="s">
        <v>496</v>
      </c>
      <c r="G39" s="40" t="s">
        <v>506</v>
      </c>
      <c r="H39" s="40" t="s">
        <v>496</v>
      </c>
      <c r="I39" s="40" t="s">
        <v>1322</v>
      </c>
      <c r="J39" s="40" t="s">
        <v>1323</v>
      </c>
      <c r="K39" s="41">
        <v>5</v>
      </c>
      <c r="L39" s="40">
        <v>646295</v>
      </c>
      <c r="M39" s="40">
        <v>487968</v>
      </c>
      <c r="N39" s="40">
        <v>1</v>
      </c>
      <c r="O39" s="42"/>
      <c r="P39" s="42"/>
      <c r="Q39" s="42"/>
      <c r="R39" s="17">
        <f t="shared" si="1"/>
        <v>0</v>
      </c>
      <c r="S39" s="27">
        <f t="shared" si="2"/>
        <v>0</v>
      </c>
      <c r="T39" s="42"/>
      <c r="U39" s="42"/>
      <c r="V39" s="17">
        <f t="shared" si="3"/>
        <v>0</v>
      </c>
      <c r="W39" s="27">
        <f t="shared" si="4"/>
        <v>0</v>
      </c>
    </row>
    <row r="40" spans="1:23" x14ac:dyDescent="0.35">
      <c r="A40" s="38">
        <v>3922165</v>
      </c>
      <c r="B40" s="38" t="s">
        <v>1362</v>
      </c>
      <c r="C40" s="39" t="s">
        <v>1363</v>
      </c>
      <c r="D40" s="40" t="s">
        <v>14</v>
      </c>
      <c r="E40" s="40" t="s">
        <v>496</v>
      </c>
      <c r="F40" s="40" t="s">
        <v>496</v>
      </c>
      <c r="G40" s="40" t="s">
        <v>549</v>
      </c>
      <c r="H40" s="40" t="s">
        <v>496</v>
      </c>
      <c r="I40" s="40" t="s">
        <v>1364</v>
      </c>
      <c r="J40" s="40" t="s">
        <v>1365</v>
      </c>
      <c r="K40" s="41">
        <v>15</v>
      </c>
      <c r="L40" s="40">
        <v>640426</v>
      </c>
      <c r="M40" s="40">
        <v>482377</v>
      </c>
      <c r="N40" s="40">
        <v>1</v>
      </c>
      <c r="O40" s="42"/>
      <c r="P40" s="42"/>
      <c r="Q40" s="42"/>
      <c r="R40" s="17">
        <f t="shared" si="1"/>
        <v>0</v>
      </c>
      <c r="S40" s="27">
        <f t="shared" si="2"/>
        <v>0</v>
      </c>
      <c r="T40" s="42"/>
      <c r="U40" s="42"/>
      <c r="V40" s="17">
        <f t="shared" si="3"/>
        <v>0</v>
      </c>
      <c r="W40" s="27">
        <f t="shared" si="4"/>
        <v>0</v>
      </c>
    </row>
    <row r="41" spans="1:23" x14ac:dyDescent="0.35">
      <c r="A41" s="38">
        <v>3942069</v>
      </c>
      <c r="B41" s="38" t="s">
        <v>1441</v>
      </c>
      <c r="C41" s="39" t="s">
        <v>1442</v>
      </c>
      <c r="D41" s="40" t="s">
        <v>14</v>
      </c>
      <c r="E41" s="40" t="s">
        <v>496</v>
      </c>
      <c r="F41" s="40" t="s">
        <v>496</v>
      </c>
      <c r="G41" s="40" t="s">
        <v>627</v>
      </c>
      <c r="H41" s="40" t="s">
        <v>496</v>
      </c>
      <c r="I41" s="40" t="s">
        <v>1443</v>
      </c>
      <c r="J41" s="40" t="s">
        <v>1444</v>
      </c>
      <c r="K41" s="41">
        <v>8</v>
      </c>
      <c r="L41" s="40">
        <v>635931</v>
      </c>
      <c r="M41" s="40">
        <v>486620</v>
      </c>
      <c r="N41" s="40">
        <v>1</v>
      </c>
      <c r="O41" s="42"/>
      <c r="P41" s="42"/>
      <c r="Q41" s="42"/>
      <c r="R41" s="17">
        <f t="shared" si="1"/>
        <v>0</v>
      </c>
      <c r="S41" s="27">
        <f t="shared" si="2"/>
        <v>0</v>
      </c>
      <c r="T41" s="42"/>
      <c r="U41" s="42"/>
      <c r="V41" s="17">
        <f t="shared" si="3"/>
        <v>0</v>
      </c>
      <c r="W41" s="27">
        <f t="shared" si="4"/>
        <v>0</v>
      </c>
    </row>
    <row r="42" spans="1:23" x14ac:dyDescent="0.35">
      <c r="A42" s="38">
        <v>3934864</v>
      </c>
      <c r="B42" s="38" t="s">
        <v>1449</v>
      </c>
      <c r="C42" s="39" t="s">
        <v>1450</v>
      </c>
      <c r="D42" s="40" t="s">
        <v>14</v>
      </c>
      <c r="E42" s="40" t="s">
        <v>496</v>
      </c>
      <c r="F42" s="40" t="s">
        <v>496</v>
      </c>
      <c r="G42" s="40" t="s">
        <v>497</v>
      </c>
      <c r="H42" s="40" t="s">
        <v>496</v>
      </c>
      <c r="I42" s="40" t="s">
        <v>1451</v>
      </c>
      <c r="J42" s="40" t="s">
        <v>1452</v>
      </c>
      <c r="K42" s="41" t="s">
        <v>1453</v>
      </c>
      <c r="L42" s="40">
        <v>641917</v>
      </c>
      <c r="M42" s="40">
        <v>488069</v>
      </c>
      <c r="N42" s="40">
        <v>1</v>
      </c>
      <c r="O42" s="42"/>
      <c r="P42" s="42"/>
      <c r="Q42" s="42"/>
      <c r="R42" s="17">
        <f t="shared" si="1"/>
        <v>0</v>
      </c>
      <c r="S42" s="27">
        <f t="shared" si="2"/>
        <v>0</v>
      </c>
      <c r="T42" s="42"/>
      <c r="U42" s="42"/>
      <c r="V42" s="17">
        <f t="shared" si="3"/>
        <v>0</v>
      </c>
      <c r="W42" s="27">
        <f t="shared" si="4"/>
        <v>0</v>
      </c>
    </row>
    <row r="43" spans="1:23" x14ac:dyDescent="0.35">
      <c r="A43" s="38">
        <v>3932633</v>
      </c>
      <c r="B43" s="38" t="s">
        <v>1454</v>
      </c>
      <c r="C43" s="39" t="s">
        <v>1455</v>
      </c>
      <c r="D43" s="40" t="s">
        <v>14</v>
      </c>
      <c r="E43" s="40" t="s">
        <v>496</v>
      </c>
      <c r="F43" s="40" t="s">
        <v>496</v>
      </c>
      <c r="G43" s="40" t="s">
        <v>497</v>
      </c>
      <c r="H43" s="40" t="s">
        <v>496</v>
      </c>
      <c r="I43" s="40" t="s">
        <v>1451</v>
      </c>
      <c r="J43" s="40" t="s">
        <v>1452</v>
      </c>
      <c r="K43" s="41" t="s">
        <v>1456</v>
      </c>
      <c r="L43" s="40">
        <v>641894</v>
      </c>
      <c r="M43" s="40">
        <v>488094</v>
      </c>
      <c r="N43" s="40">
        <v>1</v>
      </c>
      <c r="O43" s="42"/>
      <c r="P43" s="42"/>
      <c r="Q43" s="42"/>
      <c r="R43" s="17">
        <f t="shared" si="1"/>
        <v>0</v>
      </c>
      <c r="S43" s="27">
        <f t="shared" si="2"/>
        <v>0</v>
      </c>
      <c r="T43" s="42"/>
      <c r="U43" s="42"/>
      <c r="V43" s="17">
        <f t="shared" si="3"/>
        <v>0</v>
      </c>
      <c r="W43" s="27">
        <f t="shared" si="4"/>
        <v>0</v>
      </c>
    </row>
    <row r="44" spans="1:23" x14ac:dyDescent="0.35">
      <c r="A44" s="38">
        <v>3939539</v>
      </c>
      <c r="B44" s="38" t="s">
        <v>1484</v>
      </c>
      <c r="C44" s="39" t="s">
        <v>1485</v>
      </c>
      <c r="D44" s="40" t="s">
        <v>14</v>
      </c>
      <c r="E44" s="40" t="s">
        <v>496</v>
      </c>
      <c r="F44" s="40" t="s">
        <v>496</v>
      </c>
      <c r="G44" s="40" t="s">
        <v>613</v>
      </c>
      <c r="H44" s="40" t="s">
        <v>496</v>
      </c>
      <c r="I44" s="40" t="s">
        <v>1486</v>
      </c>
      <c r="J44" s="40" t="s">
        <v>1487</v>
      </c>
      <c r="K44" s="41">
        <v>6</v>
      </c>
      <c r="L44" s="40">
        <v>638923</v>
      </c>
      <c r="M44" s="40">
        <v>486007</v>
      </c>
      <c r="N44" s="40">
        <v>1</v>
      </c>
      <c r="O44" s="42"/>
      <c r="P44" s="42"/>
      <c r="Q44" s="42"/>
      <c r="R44" s="17">
        <f t="shared" si="1"/>
        <v>0</v>
      </c>
      <c r="S44" s="27">
        <f t="shared" si="2"/>
        <v>0</v>
      </c>
      <c r="T44" s="42"/>
      <c r="U44" s="42"/>
      <c r="V44" s="17">
        <f t="shared" si="3"/>
        <v>0</v>
      </c>
      <c r="W44" s="27">
        <f t="shared" si="4"/>
        <v>0</v>
      </c>
    </row>
    <row r="45" spans="1:23" x14ac:dyDescent="0.35">
      <c r="A45" s="38">
        <v>3914597</v>
      </c>
      <c r="B45" s="38" t="s">
        <v>1509</v>
      </c>
      <c r="C45" s="39" t="s">
        <v>1510</v>
      </c>
      <c r="D45" s="40" t="s">
        <v>14</v>
      </c>
      <c r="E45" s="40" t="s">
        <v>496</v>
      </c>
      <c r="F45" s="40" t="s">
        <v>496</v>
      </c>
      <c r="G45" s="40" t="s">
        <v>549</v>
      </c>
      <c r="H45" s="40" t="s">
        <v>496</v>
      </c>
      <c r="I45" s="40" t="s">
        <v>1511</v>
      </c>
      <c r="J45" s="40" t="s">
        <v>1512</v>
      </c>
      <c r="K45" s="41">
        <v>14</v>
      </c>
      <c r="L45" s="40">
        <v>637917</v>
      </c>
      <c r="M45" s="40">
        <v>484247</v>
      </c>
      <c r="N45" s="40">
        <v>1</v>
      </c>
      <c r="O45" s="42"/>
      <c r="P45" s="42"/>
      <c r="Q45" s="42"/>
      <c r="R45" s="17">
        <f t="shared" si="1"/>
        <v>0</v>
      </c>
      <c r="S45" s="27">
        <f t="shared" si="2"/>
        <v>0</v>
      </c>
      <c r="T45" s="42"/>
      <c r="U45" s="42"/>
      <c r="V45" s="17">
        <f t="shared" si="3"/>
        <v>0</v>
      </c>
      <c r="W45" s="27">
        <f t="shared" si="4"/>
        <v>0</v>
      </c>
    </row>
    <row r="46" spans="1:23" x14ac:dyDescent="0.35">
      <c r="A46" s="38">
        <v>3914755</v>
      </c>
      <c r="B46" s="38" t="s">
        <v>1515</v>
      </c>
      <c r="C46" s="39" t="s">
        <v>1516</v>
      </c>
      <c r="D46" s="40" t="s">
        <v>14</v>
      </c>
      <c r="E46" s="40" t="s">
        <v>496</v>
      </c>
      <c r="F46" s="40" t="s">
        <v>496</v>
      </c>
      <c r="G46" s="40" t="s">
        <v>549</v>
      </c>
      <c r="H46" s="40" t="s">
        <v>496</v>
      </c>
      <c r="I46" s="40" t="s">
        <v>1511</v>
      </c>
      <c r="J46" s="40" t="s">
        <v>1512</v>
      </c>
      <c r="K46" s="41" t="s">
        <v>1517</v>
      </c>
      <c r="L46" s="40">
        <v>637157</v>
      </c>
      <c r="M46" s="40">
        <v>483905</v>
      </c>
      <c r="N46" s="40">
        <v>1</v>
      </c>
      <c r="O46" s="42"/>
      <c r="P46" s="42"/>
      <c r="Q46" s="42"/>
      <c r="R46" s="17">
        <f t="shared" si="1"/>
        <v>0</v>
      </c>
      <c r="S46" s="27">
        <f t="shared" si="2"/>
        <v>0</v>
      </c>
      <c r="T46" s="42"/>
      <c r="U46" s="42"/>
      <c r="V46" s="17">
        <f t="shared" si="3"/>
        <v>0</v>
      </c>
      <c r="W46" s="27">
        <f t="shared" si="4"/>
        <v>0</v>
      </c>
    </row>
    <row r="47" spans="1:23" x14ac:dyDescent="0.35">
      <c r="A47" s="38">
        <v>3923636</v>
      </c>
      <c r="B47" s="38" t="s">
        <v>1940</v>
      </c>
      <c r="C47" s="39" t="s">
        <v>1941</v>
      </c>
      <c r="D47" s="40" t="s">
        <v>14</v>
      </c>
      <c r="E47" s="40" t="s">
        <v>496</v>
      </c>
      <c r="F47" s="40" t="s">
        <v>496</v>
      </c>
      <c r="G47" s="40" t="s">
        <v>578</v>
      </c>
      <c r="H47" s="40" t="s">
        <v>496</v>
      </c>
      <c r="I47" s="40" t="s">
        <v>1942</v>
      </c>
      <c r="J47" s="40" t="s">
        <v>1943</v>
      </c>
      <c r="K47" s="41">
        <v>6</v>
      </c>
      <c r="L47" s="40">
        <v>634981</v>
      </c>
      <c r="M47" s="40">
        <v>484095</v>
      </c>
      <c r="N47" s="40">
        <v>1</v>
      </c>
      <c r="O47" s="42"/>
      <c r="P47" s="42"/>
      <c r="Q47" s="42"/>
      <c r="R47" s="17">
        <f t="shared" si="1"/>
        <v>0</v>
      </c>
      <c r="S47" s="27">
        <f t="shared" si="2"/>
        <v>0</v>
      </c>
      <c r="T47" s="42"/>
      <c r="U47" s="42"/>
      <c r="V47" s="17">
        <f t="shared" si="3"/>
        <v>0</v>
      </c>
      <c r="W47" s="27">
        <f t="shared" si="4"/>
        <v>0</v>
      </c>
    </row>
    <row r="48" spans="1:23" x14ac:dyDescent="0.35">
      <c r="A48" s="38">
        <v>3931767</v>
      </c>
      <c r="B48" s="38" t="s">
        <v>1948</v>
      </c>
      <c r="C48" s="39" t="s">
        <v>1949</v>
      </c>
      <c r="D48" s="40" t="s">
        <v>14</v>
      </c>
      <c r="E48" s="40" t="s">
        <v>496</v>
      </c>
      <c r="F48" s="40" t="s">
        <v>496</v>
      </c>
      <c r="G48" s="40" t="s">
        <v>497</v>
      </c>
      <c r="H48" s="40" t="s">
        <v>496</v>
      </c>
      <c r="I48" s="40" t="s">
        <v>1950</v>
      </c>
      <c r="J48" s="40" t="s">
        <v>1951</v>
      </c>
      <c r="K48" s="41">
        <v>15</v>
      </c>
      <c r="L48" s="40">
        <v>641772</v>
      </c>
      <c r="M48" s="40">
        <v>488736</v>
      </c>
      <c r="N48" s="40">
        <v>1</v>
      </c>
      <c r="O48" s="42"/>
      <c r="P48" s="42"/>
      <c r="Q48" s="42"/>
      <c r="R48" s="17">
        <f t="shared" si="1"/>
        <v>0</v>
      </c>
      <c r="S48" s="27">
        <f t="shared" si="2"/>
        <v>0</v>
      </c>
      <c r="T48" s="42"/>
      <c r="U48" s="42"/>
      <c r="V48" s="17">
        <f t="shared" si="3"/>
        <v>0</v>
      </c>
      <c r="W48" s="27">
        <f t="shared" si="4"/>
        <v>0</v>
      </c>
    </row>
    <row r="49" spans="1:23" x14ac:dyDescent="0.35">
      <c r="A49" s="38">
        <v>3927854</v>
      </c>
      <c r="B49" s="38" t="s">
        <v>1976</v>
      </c>
      <c r="C49" s="39" t="s">
        <v>1977</v>
      </c>
      <c r="D49" s="40" t="s">
        <v>14</v>
      </c>
      <c r="E49" s="40" t="s">
        <v>496</v>
      </c>
      <c r="F49" s="40" t="s">
        <v>496</v>
      </c>
      <c r="G49" s="40" t="s">
        <v>684</v>
      </c>
      <c r="H49" s="40" t="s">
        <v>496</v>
      </c>
      <c r="I49" s="40" t="s">
        <v>1978</v>
      </c>
      <c r="J49" s="40" t="s">
        <v>1979</v>
      </c>
      <c r="K49" s="41">
        <v>9</v>
      </c>
      <c r="L49" s="40">
        <v>629512</v>
      </c>
      <c r="M49" s="40">
        <v>482430</v>
      </c>
      <c r="N49" s="40">
        <v>1</v>
      </c>
      <c r="O49" s="42"/>
      <c r="P49" s="42"/>
      <c r="Q49" s="42"/>
      <c r="R49" s="17">
        <f t="shared" si="1"/>
        <v>0</v>
      </c>
      <c r="S49" s="27">
        <f t="shared" si="2"/>
        <v>0</v>
      </c>
      <c r="T49" s="42"/>
      <c r="U49" s="42"/>
      <c r="V49" s="17">
        <f t="shared" si="3"/>
        <v>0</v>
      </c>
      <c r="W49" s="27">
        <f t="shared" si="4"/>
        <v>0</v>
      </c>
    </row>
    <row r="50" spans="1:23" x14ac:dyDescent="0.35">
      <c r="A50" s="38">
        <v>3920385</v>
      </c>
      <c r="B50" s="38" t="s">
        <v>2003</v>
      </c>
      <c r="C50" s="39" t="s">
        <v>2004</v>
      </c>
      <c r="D50" s="40" t="s">
        <v>14</v>
      </c>
      <c r="E50" s="40" t="s">
        <v>496</v>
      </c>
      <c r="F50" s="40" t="s">
        <v>496</v>
      </c>
      <c r="G50" s="40" t="s">
        <v>549</v>
      </c>
      <c r="H50" s="40" t="s">
        <v>496</v>
      </c>
      <c r="I50" s="40" t="s">
        <v>1999</v>
      </c>
      <c r="J50" s="40" t="s">
        <v>2000</v>
      </c>
      <c r="K50" s="41">
        <v>9</v>
      </c>
      <c r="L50" s="40">
        <v>641141</v>
      </c>
      <c r="M50" s="40">
        <v>480494</v>
      </c>
      <c r="N50" s="40">
        <v>1</v>
      </c>
      <c r="O50" s="42"/>
      <c r="P50" s="42"/>
      <c r="Q50" s="42"/>
      <c r="R50" s="17">
        <f t="shared" si="1"/>
        <v>0</v>
      </c>
      <c r="S50" s="27">
        <f t="shared" si="2"/>
        <v>0</v>
      </c>
      <c r="T50" s="42"/>
      <c r="U50" s="42"/>
      <c r="V50" s="17">
        <f t="shared" si="3"/>
        <v>0</v>
      </c>
      <c r="W50" s="27">
        <f t="shared" si="4"/>
        <v>0</v>
      </c>
    </row>
    <row r="51" spans="1:23" x14ac:dyDescent="0.35">
      <c r="A51" s="38">
        <v>3974308</v>
      </c>
      <c r="B51" s="38" t="s">
        <v>2040</v>
      </c>
      <c r="C51" s="39" t="s">
        <v>2041</v>
      </c>
      <c r="D51" s="40" t="s">
        <v>14</v>
      </c>
      <c r="E51" s="40" t="s">
        <v>496</v>
      </c>
      <c r="F51" s="40" t="s">
        <v>496</v>
      </c>
      <c r="G51" s="40" t="s">
        <v>524</v>
      </c>
      <c r="H51" s="40" t="s">
        <v>496</v>
      </c>
      <c r="I51" s="40" t="s">
        <v>2038</v>
      </c>
      <c r="J51" s="40" t="s">
        <v>2039</v>
      </c>
      <c r="K51" s="41">
        <v>21</v>
      </c>
      <c r="L51" s="40">
        <v>633456</v>
      </c>
      <c r="M51" s="40">
        <v>491598</v>
      </c>
      <c r="N51" s="40">
        <v>1</v>
      </c>
      <c r="O51" s="42"/>
      <c r="P51" s="42"/>
      <c r="Q51" s="42"/>
      <c r="R51" s="17">
        <f t="shared" si="1"/>
        <v>0</v>
      </c>
      <c r="S51" s="27">
        <f t="shared" si="2"/>
        <v>0</v>
      </c>
      <c r="T51" s="42"/>
      <c r="U51" s="42"/>
      <c r="V51" s="17">
        <f t="shared" si="3"/>
        <v>0</v>
      </c>
      <c r="W51" s="27">
        <f t="shared" si="4"/>
        <v>0</v>
      </c>
    </row>
    <row r="52" spans="1:23" x14ac:dyDescent="0.35">
      <c r="A52" s="38">
        <v>3972773</v>
      </c>
      <c r="B52" s="38" t="s">
        <v>2042</v>
      </c>
      <c r="C52" s="39" t="s">
        <v>2043</v>
      </c>
      <c r="D52" s="40" t="s">
        <v>14</v>
      </c>
      <c r="E52" s="40" t="s">
        <v>496</v>
      </c>
      <c r="F52" s="40" t="s">
        <v>496</v>
      </c>
      <c r="G52" s="40" t="s">
        <v>524</v>
      </c>
      <c r="H52" s="40" t="s">
        <v>496</v>
      </c>
      <c r="I52" s="40" t="s">
        <v>2038</v>
      </c>
      <c r="J52" s="40" t="s">
        <v>2039</v>
      </c>
      <c r="K52" s="41" t="s">
        <v>2044</v>
      </c>
      <c r="L52" s="40">
        <v>633796</v>
      </c>
      <c r="M52" s="40">
        <v>491532</v>
      </c>
      <c r="N52" s="40">
        <v>1</v>
      </c>
      <c r="O52" s="42"/>
      <c r="P52" s="42"/>
      <c r="Q52" s="42"/>
      <c r="R52" s="17">
        <f t="shared" si="1"/>
        <v>0</v>
      </c>
      <c r="S52" s="27">
        <f t="shared" si="2"/>
        <v>0</v>
      </c>
      <c r="T52" s="42"/>
      <c r="U52" s="42"/>
      <c r="V52" s="17">
        <f t="shared" si="3"/>
        <v>0</v>
      </c>
      <c r="W52" s="27">
        <f t="shared" si="4"/>
        <v>0</v>
      </c>
    </row>
    <row r="53" spans="1:23" x14ac:dyDescent="0.35">
      <c r="A53" s="38">
        <v>3939836</v>
      </c>
      <c r="B53" s="38" t="s">
        <v>2139</v>
      </c>
      <c r="C53" s="39" t="s">
        <v>2140</v>
      </c>
      <c r="D53" s="40" t="s">
        <v>14</v>
      </c>
      <c r="E53" s="40" t="s">
        <v>496</v>
      </c>
      <c r="F53" s="40" t="s">
        <v>496</v>
      </c>
      <c r="G53" s="40" t="s">
        <v>613</v>
      </c>
      <c r="H53" s="40" t="s">
        <v>496</v>
      </c>
      <c r="I53" s="40" t="s">
        <v>2137</v>
      </c>
      <c r="J53" s="40" t="s">
        <v>2138</v>
      </c>
      <c r="K53" s="41" t="s">
        <v>2141</v>
      </c>
      <c r="L53" s="40">
        <v>637314</v>
      </c>
      <c r="M53" s="40">
        <v>487462</v>
      </c>
      <c r="N53" s="40">
        <v>1</v>
      </c>
      <c r="O53" s="42"/>
      <c r="P53" s="42"/>
      <c r="Q53" s="42"/>
      <c r="R53" s="17">
        <f t="shared" si="1"/>
        <v>0</v>
      </c>
      <c r="S53" s="27">
        <f t="shared" si="2"/>
        <v>0</v>
      </c>
      <c r="T53" s="42"/>
      <c r="U53" s="42"/>
      <c r="V53" s="17">
        <f t="shared" si="3"/>
        <v>0</v>
      </c>
      <c r="W53" s="27">
        <f t="shared" si="4"/>
        <v>0</v>
      </c>
    </row>
    <row r="54" spans="1:23" x14ac:dyDescent="0.35">
      <c r="A54" s="38">
        <v>3916012</v>
      </c>
      <c r="B54" s="38" t="s">
        <v>2164</v>
      </c>
      <c r="C54" s="39" t="s">
        <v>2165</v>
      </c>
      <c r="D54" s="40" t="s">
        <v>14</v>
      </c>
      <c r="E54" s="40" t="s">
        <v>496</v>
      </c>
      <c r="F54" s="40" t="s">
        <v>496</v>
      </c>
      <c r="G54" s="40" t="s">
        <v>549</v>
      </c>
      <c r="H54" s="40" t="s">
        <v>496</v>
      </c>
      <c r="I54" s="40" t="s">
        <v>2166</v>
      </c>
      <c r="J54" s="40" t="s">
        <v>2167</v>
      </c>
      <c r="K54" s="41">
        <v>9</v>
      </c>
      <c r="L54" s="40">
        <v>639874</v>
      </c>
      <c r="M54" s="40">
        <v>483552</v>
      </c>
      <c r="N54" s="40">
        <v>1</v>
      </c>
      <c r="O54" s="42"/>
      <c r="P54" s="42"/>
      <c r="Q54" s="42"/>
      <c r="R54" s="17">
        <f t="shared" si="1"/>
        <v>0</v>
      </c>
      <c r="S54" s="27">
        <f t="shared" si="2"/>
        <v>0</v>
      </c>
      <c r="T54" s="42"/>
      <c r="U54" s="42"/>
      <c r="V54" s="17">
        <f t="shared" si="3"/>
        <v>0</v>
      </c>
      <c r="W54" s="27">
        <f t="shared" si="4"/>
        <v>0</v>
      </c>
    </row>
    <row r="55" spans="1:23" x14ac:dyDescent="0.35">
      <c r="A55" s="38">
        <v>3943514</v>
      </c>
      <c r="B55" s="38" t="s">
        <v>2248</v>
      </c>
      <c r="C55" s="39" t="s">
        <v>2249</v>
      </c>
      <c r="D55" s="40" t="s">
        <v>14</v>
      </c>
      <c r="E55" s="40" t="s">
        <v>496</v>
      </c>
      <c r="F55" s="40" t="s">
        <v>496</v>
      </c>
      <c r="G55" s="40" t="s">
        <v>627</v>
      </c>
      <c r="H55" s="40" t="s">
        <v>496</v>
      </c>
      <c r="I55" s="40" t="s">
        <v>2250</v>
      </c>
      <c r="J55" s="40" t="s">
        <v>2251</v>
      </c>
      <c r="K55" s="41">
        <v>10</v>
      </c>
      <c r="L55" s="40">
        <v>634445</v>
      </c>
      <c r="M55" s="40">
        <v>487377</v>
      </c>
      <c r="N55" s="40">
        <v>1</v>
      </c>
      <c r="O55" s="42"/>
      <c r="P55" s="42"/>
      <c r="Q55" s="42"/>
      <c r="R55" s="17">
        <f t="shared" si="1"/>
        <v>0</v>
      </c>
      <c r="S55" s="27">
        <f t="shared" si="2"/>
        <v>0</v>
      </c>
      <c r="T55" s="42"/>
      <c r="U55" s="42"/>
      <c r="V55" s="17">
        <f t="shared" si="3"/>
        <v>0</v>
      </c>
      <c r="W55" s="27">
        <f t="shared" si="4"/>
        <v>0</v>
      </c>
    </row>
    <row r="56" spans="1:23" x14ac:dyDescent="0.35">
      <c r="A56" s="38">
        <v>3924604</v>
      </c>
      <c r="B56" s="38" t="s">
        <v>2252</v>
      </c>
      <c r="C56" s="39" t="s">
        <v>2253</v>
      </c>
      <c r="D56" s="40" t="s">
        <v>14</v>
      </c>
      <c r="E56" s="40" t="s">
        <v>496</v>
      </c>
      <c r="F56" s="40" t="s">
        <v>496</v>
      </c>
      <c r="G56" s="40" t="s">
        <v>578</v>
      </c>
      <c r="H56" s="40" t="s">
        <v>496</v>
      </c>
      <c r="I56" s="40" t="s">
        <v>2254</v>
      </c>
      <c r="J56" s="40" t="s">
        <v>2255</v>
      </c>
      <c r="K56" s="41">
        <v>46</v>
      </c>
      <c r="L56" s="40">
        <v>636342</v>
      </c>
      <c r="M56" s="40">
        <v>485320</v>
      </c>
      <c r="N56" s="40">
        <v>1</v>
      </c>
      <c r="O56" s="42"/>
      <c r="P56" s="42"/>
      <c r="Q56" s="42"/>
      <c r="R56" s="17">
        <f t="shared" si="1"/>
        <v>0</v>
      </c>
      <c r="S56" s="27">
        <f t="shared" si="2"/>
        <v>0</v>
      </c>
      <c r="T56" s="42"/>
      <c r="U56" s="42"/>
      <c r="V56" s="17">
        <f t="shared" si="3"/>
        <v>0</v>
      </c>
      <c r="W56" s="27">
        <f t="shared" si="4"/>
        <v>0</v>
      </c>
    </row>
    <row r="57" spans="1:23" x14ac:dyDescent="0.35">
      <c r="A57" s="38">
        <v>3989235</v>
      </c>
      <c r="B57" s="38" t="s">
        <v>2265</v>
      </c>
      <c r="C57" s="39" t="s">
        <v>2266</v>
      </c>
      <c r="D57" s="40" t="s">
        <v>14</v>
      </c>
      <c r="E57" s="40" t="s">
        <v>496</v>
      </c>
      <c r="F57" s="40" t="s">
        <v>496</v>
      </c>
      <c r="G57" s="40" t="s">
        <v>606</v>
      </c>
      <c r="H57" s="40" t="s">
        <v>496</v>
      </c>
      <c r="I57" s="40" t="s">
        <v>2263</v>
      </c>
      <c r="J57" s="40" t="s">
        <v>2264</v>
      </c>
      <c r="K57" s="41">
        <v>28</v>
      </c>
      <c r="L57" s="40">
        <v>640953</v>
      </c>
      <c r="M57" s="40">
        <v>475931</v>
      </c>
      <c r="N57" s="40">
        <v>1</v>
      </c>
      <c r="O57" s="42"/>
      <c r="P57" s="42"/>
      <c r="Q57" s="42"/>
      <c r="R57" s="17">
        <f t="shared" si="1"/>
        <v>0</v>
      </c>
      <c r="S57" s="27">
        <f t="shared" si="2"/>
        <v>0</v>
      </c>
      <c r="T57" s="42"/>
      <c r="U57" s="42"/>
      <c r="V57" s="17">
        <f t="shared" si="3"/>
        <v>0</v>
      </c>
      <c r="W57" s="27">
        <f t="shared" si="4"/>
        <v>0</v>
      </c>
    </row>
    <row r="58" spans="1:23" x14ac:dyDescent="0.35">
      <c r="A58" s="38">
        <v>3993448</v>
      </c>
      <c r="B58" s="38" t="s">
        <v>2332</v>
      </c>
      <c r="C58" s="39" t="s">
        <v>2333</v>
      </c>
      <c r="D58" s="40" t="s">
        <v>14</v>
      </c>
      <c r="E58" s="40" t="s">
        <v>496</v>
      </c>
      <c r="F58" s="40" t="s">
        <v>496</v>
      </c>
      <c r="G58" s="40" t="s">
        <v>606</v>
      </c>
      <c r="H58" s="40" t="s">
        <v>496</v>
      </c>
      <c r="I58" s="40" t="s">
        <v>2334</v>
      </c>
      <c r="J58" s="40" t="s">
        <v>2335</v>
      </c>
      <c r="K58" s="41">
        <v>1</v>
      </c>
      <c r="L58" s="40">
        <v>638999</v>
      </c>
      <c r="M58" s="40">
        <v>479179</v>
      </c>
      <c r="N58" s="40">
        <v>1</v>
      </c>
      <c r="O58" s="42"/>
      <c r="P58" s="42"/>
      <c r="Q58" s="42"/>
      <c r="R58" s="17">
        <f t="shared" si="1"/>
        <v>0</v>
      </c>
      <c r="S58" s="27">
        <f t="shared" si="2"/>
        <v>0</v>
      </c>
      <c r="T58" s="42"/>
      <c r="U58" s="42"/>
      <c r="V58" s="17">
        <f t="shared" si="3"/>
        <v>0</v>
      </c>
      <c r="W58" s="27">
        <f t="shared" si="4"/>
        <v>0</v>
      </c>
    </row>
    <row r="59" spans="1:23" x14ac:dyDescent="0.35">
      <c r="A59" s="38">
        <v>3945771</v>
      </c>
      <c r="B59" s="38" t="s">
        <v>2371</v>
      </c>
      <c r="C59" s="39" t="s">
        <v>2372</v>
      </c>
      <c r="D59" s="40" t="s">
        <v>14</v>
      </c>
      <c r="E59" s="40" t="s">
        <v>496</v>
      </c>
      <c r="F59" s="40" t="s">
        <v>496</v>
      </c>
      <c r="G59" s="40" t="s">
        <v>703</v>
      </c>
      <c r="H59" s="40" t="s">
        <v>496</v>
      </c>
      <c r="I59" s="40" t="s">
        <v>2373</v>
      </c>
      <c r="J59" s="40" t="s">
        <v>2374</v>
      </c>
      <c r="K59" s="41">
        <v>7</v>
      </c>
      <c r="L59" s="40">
        <v>635912</v>
      </c>
      <c r="M59" s="40">
        <v>490209</v>
      </c>
      <c r="N59" s="40">
        <v>1</v>
      </c>
      <c r="O59" s="42"/>
      <c r="P59" s="42"/>
      <c r="Q59" s="42"/>
      <c r="R59" s="17">
        <f t="shared" si="1"/>
        <v>0</v>
      </c>
      <c r="S59" s="27">
        <f t="shared" si="2"/>
        <v>0</v>
      </c>
      <c r="T59" s="42"/>
      <c r="U59" s="42"/>
      <c r="V59" s="17">
        <f t="shared" si="3"/>
        <v>0</v>
      </c>
      <c r="W59" s="27">
        <f t="shared" si="4"/>
        <v>0</v>
      </c>
    </row>
    <row r="60" spans="1:23" x14ac:dyDescent="0.35">
      <c r="A60" s="38">
        <v>4022278</v>
      </c>
      <c r="B60" s="38" t="s">
        <v>2431</v>
      </c>
      <c r="C60" s="39" t="s">
        <v>2432</v>
      </c>
      <c r="D60" s="40" t="s">
        <v>14</v>
      </c>
      <c r="E60" s="40" t="s">
        <v>496</v>
      </c>
      <c r="F60" s="40" t="s">
        <v>496</v>
      </c>
      <c r="G60" s="40" t="s">
        <v>540</v>
      </c>
      <c r="H60" s="40" t="s">
        <v>496</v>
      </c>
      <c r="I60" s="40" t="s">
        <v>2433</v>
      </c>
      <c r="J60" s="40" t="s">
        <v>2434</v>
      </c>
      <c r="K60" s="41">
        <v>3</v>
      </c>
      <c r="L60" s="40">
        <v>630255</v>
      </c>
      <c r="M60" s="40">
        <v>483997</v>
      </c>
      <c r="N60" s="40">
        <v>1</v>
      </c>
      <c r="O60" s="42"/>
      <c r="P60" s="42"/>
      <c r="Q60" s="42"/>
      <c r="R60" s="17">
        <f t="shared" si="1"/>
        <v>0</v>
      </c>
      <c r="S60" s="27">
        <f t="shared" si="2"/>
        <v>0</v>
      </c>
      <c r="T60" s="42"/>
      <c r="U60" s="42"/>
      <c r="V60" s="17">
        <f t="shared" si="3"/>
        <v>0</v>
      </c>
      <c r="W60" s="27">
        <f t="shared" si="4"/>
        <v>0</v>
      </c>
    </row>
    <row r="61" spans="1:23" x14ac:dyDescent="0.35">
      <c r="A61" s="38">
        <v>7839699</v>
      </c>
      <c r="B61" s="38" t="s">
        <v>2453</v>
      </c>
      <c r="C61" s="39" t="s">
        <v>2454</v>
      </c>
      <c r="D61" s="40" t="s">
        <v>14</v>
      </c>
      <c r="E61" s="40" t="s">
        <v>496</v>
      </c>
      <c r="F61" s="40" t="s">
        <v>496</v>
      </c>
      <c r="G61" s="40" t="s">
        <v>627</v>
      </c>
      <c r="H61" s="40" t="s">
        <v>496</v>
      </c>
      <c r="I61" s="40" t="s">
        <v>2455</v>
      </c>
      <c r="J61" s="40" t="s">
        <v>2456</v>
      </c>
      <c r="K61" s="41">
        <v>40</v>
      </c>
      <c r="L61" s="40">
        <v>634726</v>
      </c>
      <c r="M61" s="40">
        <v>487769</v>
      </c>
      <c r="N61" s="40">
        <v>1</v>
      </c>
      <c r="O61" s="42"/>
      <c r="P61" s="42"/>
      <c r="Q61" s="42"/>
      <c r="R61" s="17">
        <f t="shared" si="1"/>
        <v>0</v>
      </c>
      <c r="S61" s="27">
        <f t="shared" si="2"/>
        <v>0</v>
      </c>
      <c r="T61" s="42"/>
      <c r="U61" s="42"/>
      <c r="V61" s="17">
        <f t="shared" si="3"/>
        <v>0</v>
      </c>
      <c r="W61" s="27">
        <f t="shared" si="4"/>
        <v>0</v>
      </c>
    </row>
    <row r="62" spans="1:23" x14ac:dyDescent="0.35">
      <c r="A62" s="38">
        <v>3928424</v>
      </c>
      <c r="B62" s="38" t="s">
        <v>2486</v>
      </c>
      <c r="C62" s="39" t="s">
        <v>2487</v>
      </c>
      <c r="D62" s="40" t="s">
        <v>14</v>
      </c>
      <c r="E62" s="40" t="s">
        <v>496</v>
      </c>
      <c r="F62" s="40" t="s">
        <v>496</v>
      </c>
      <c r="G62" s="40" t="s">
        <v>684</v>
      </c>
      <c r="H62" s="40" t="s">
        <v>496</v>
      </c>
      <c r="I62" s="40" t="s">
        <v>2488</v>
      </c>
      <c r="J62" s="40" t="s">
        <v>2489</v>
      </c>
      <c r="K62" s="41">
        <v>12</v>
      </c>
      <c r="L62" s="40">
        <v>630210</v>
      </c>
      <c r="M62" s="40">
        <v>482668</v>
      </c>
      <c r="N62" s="40">
        <v>1</v>
      </c>
      <c r="O62" s="42"/>
      <c r="P62" s="42"/>
      <c r="Q62" s="42"/>
      <c r="R62" s="17">
        <f t="shared" si="1"/>
        <v>0</v>
      </c>
      <c r="S62" s="27">
        <f t="shared" si="2"/>
        <v>0</v>
      </c>
      <c r="T62" s="42"/>
      <c r="U62" s="42"/>
      <c r="V62" s="17">
        <f t="shared" si="3"/>
        <v>0</v>
      </c>
      <c r="W62" s="27">
        <f t="shared" si="4"/>
        <v>0</v>
      </c>
    </row>
    <row r="63" spans="1:23" x14ac:dyDescent="0.35">
      <c r="A63" s="38">
        <v>4020233</v>
      </c>
      <c r="B63" s="38" t="s">
        <v>2490</v>
      </c>
      <c r="C63" s="39" t="s">
        <v>2491</v>
      </c>
      <c r="D63" s="40" t="s">
        <v>14</v>
      </c>
      <c r="E63" s="40" t="s">
        <v>496</v>
      </c>
      <c r="F63" s="40" t="s">
        <v>496</v>
      </c>
      <c r="G63" s="40" t="s">
        <v>1034</v>
      </c>
      <c r="H63" s="40" t="s">
        <v>496</v>
      </c>
      <c r="I63" s="40" t="s">
        <v>2492</v>
      </c>
      <c r="J63" s="40" t="s">
        <v>2493</v>
      </c>
      <c r="K63" s="41">
        <v>12</v>
      </c>
      <c r="L63" s="40">
        <v>641310</v>
      </c>
      <c r="M63" s="40">
        <v>478929</v>
      </c>
      <c r="N63" s="40">
        <v>1</v>
      </c>
      <c r="O63" s="42"/>
      <c r="P63" s="42"/>
      <c r="Q63" s="42"/>
      <c r="R63" s="17">
        <f t="shared" si="1"/>
        <v>0</v>
      </c>
      <c r="S63" s="27">
        <f t="shared" si="2"/>
        <v>0</v>
      </c>
      <c r="T63" s="42"/>
      <c r="U63" s="42"/>
      <c r="V63" s="17">
        <f t="shared" si="3"/>
        <v>0</v>
      </c>
      <c r="W63" s="27">
        <f t="shared" si="4"/>
        <v>0</v>
      </c>
    </row>
    <row r="64" spans="1:23" x14ac:dyDescent="0.35">
      <c r="A64" s="38">
        <v>3938715</v>
      </c>
      <c r="B64" s="38" t="s">
        <v>2500</v>
      </c>
      <c r="C64" s="39" t="s">
        <v>2501</v>
      </c>
      <c r="D64" s="40" t="s">
        <v>14</v>
      </c>
      <c r="E64" s="40" t="s">
        <v>496</v>
      </c>
      <c r="F64" s="40" t="s">
        <v>496</v>
      </c>
      <c r="G64" s="40" t="s">
        <v>613</v>
      </c>
      <c r="H64" s="40" t="s">
        <v>496</v>
      </c>
      <c r="I64" s="40" t="s">
        <v>2502</v>
      </c>
      <c r="J64" s="40" t="s">
        <v>2503</v>
      </c>
      <c r="K64" s="41" t="s">
        <v>1311</v>
      </c>
      <c r="L64" s="40">
        <v>638175</v>
      </c>
      <c r="M64" s="40">
        <v>486664</v>
      </c>
      <c r="N64" s="40">
        <v>1</v>
      </c>
      <c r="O64" s="42"/>
      <c r="P64" s="42"/>
      <c r="Q64" s="42"/>
      <c r="R64" s="17">
        <f t="shared" si="1"/>
        <v>0</v>
      </c>
      <c r="S64" s="27">
        <f t="shared" si="2"/>
        <v>0</v>
      </c>
      <c r="T64" s="42"/>
      <c r="U64" s="42"/>
      <c r="V64" s="17">
        <f t="shared" si="3"/>
        <v>0</v>
      </c>
      <c r="W64" s="27">
        <f t="shared" si="4"/>
        <v>0</v>
      </c>
    </row>
    <row r="65" spans="1:23" x14ac:dyDescent="0.35">
      <c r="A65" s="38">
        <v>3917483</v>
      </c>
      <c r="B65" s="38" t="s">
        <v>2516</v>
      </c>
      <c r="C65" s="39" t="s">
        <v>2517</v>
      </c>
      <c r="D65" s="40" t="s">
        <v>14</v>
      </c>
      <c r="E65" s="40" t="s">
        <v>496</v>
      </c>
      <c r="F65" s="40" t="s">
        <v>496</v>
      </c>
      <c r="G65" s="40" t="s">
        <v>549</v>
      </c>
      <c r="H65" s="40" t="s">
        <v>496</v>
      </c>
      <c r="I65" s="40" t="s">
        <v>2518</v>
      </c>
      <c r="J65" s="40" t="s">
        <v>2519</v>
      </c>
      <c r="K65" s="41">
        <v>3</v>
      </c>
      <c r="L65" s="40">
        <v>637061</v>
      </c>
      <c r="M65" s="40">
        <v>482420</v>
      </c>
      <c r="N65" s="40">
        <v>1</v>
      </c>
      <c r="O65" s="42"/>
      <c r="P65" s="42"/>
      <c r="Q65" s="42"/>
      <c r="R65" s="17">
        <f t="shared" si="1"/>
        <v>0</v>
      </c>
      <c r="S65" s="27">
        <f t="shared" si="2"/>
        <v>0</v>
      </c>
      <c r="T65" s="42"/>
      <c r="U65" s="42"/>
      <c r="V65" s="17">
        <f t="shared" si="3"/>
        <v>0</v>
      </c>
      <c r="W65" s="27">
        <f t="shared" si="4"/>
        <v>0</v>
      </c>
    </row>
  </sheetData>
  <sheetProtection algorithmName="SHA-512" hashValue="M2dTz53Kxcr90a5WGWBxcZ9jMnxWb0MUs3RCxPQWjTbagY2qXTihurVlgSGBP1GiBTNqNWb+V24N53gzJoFJTA==" saltValue="IoSA283UGe9USFt+ae4WOA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6"/>
  <sheetViews>
    <sheetView topLeftCell="A13" workbookViewId="0">
      <selection activeCell="T16" sqref="T16:U46"/>
    </sheetView>
  </sheetViews>
  <sheetFormatPr defaultColWidth="8.7265625" defaultRowHeight="14.5" x14ac:dyDescent="0.35"/>
  <cols>
    <col min="1" max="1" width="8.7265625" style="4"/>
    <col min="2" max="2" width="12.54296875" style="4" customWidth="1"/>
    <col min="3" max="11" width="8.7265625" style="4"/>
    <col min="12" max="12" width="14.54296875" style="4" customWidth="1"/>
    <col min="13" max="14" width="8.7265625" style="4"/>
    <col min="15" max="15" width="15.453125" style="4" customWidth="1"/>
    <col min="16" max="16" width="12.81640625" style="4" customWidth="1"/>
    <col min="17" max="17" width="19.54296875" style="4" customWidth="1"/>
    <col min="18" max="18" width="8.7265625" style="4"/>
    <col min="19" max="19" width="14.26953125" style="4" customWidth="1"/>
    <col min="20" max="20" width="8.7265625" style="4"/>
    <col min="21" max="21" width="18.81640625" style="4" customWidth="1"/>
    <col min="22" max="22" width="8.7265625" style="4"/>
    <col min="23" max="23" width="15.26953125" style="4" customWidth="1"/>
    <col min="24" max="16384" width="8.7265625" style="4"/>
  </cols>
  <sheetData>
    <row r="1" spans="1:23" ht="15" thickBot="1" x14ac:dyDescent="0.4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" thickTop="1" x14ac:dyDescent="0.35">
      <c r="A2" s="1">
        <v>68</v>
      </c>
      <c r="B2" s="1">
        <f>M14</f>
        <v>31</v>
      </c>
      <c r="C2" s="1" t="str">
        <f>E16</f>
        <v>WARSZAWA</v>
      </c>
      <c r="D2" s="1"/>
      <c r="E2" s="1"/>
      <c r="F2" s="1"/>
      <c r="G2" s="112" t="s">
        <v>3787</v>
      </c>
      <c r="H2" s="113"/>
      <c r="I2" s="114"/>
      <c r="J2" s="115" t="s">
        <v>3788</v>
      </c>
      <c r="K2" s="116"/>
      <c r="L2" s="117"/>
      <c r="Q2" s="5"/>
      <c r="R2" s="5"/>
      <c r="S2" s="5"/>
      <c r="T2" s="5"/>
    </row>
    <row r="3" spans="1:23" x14ac:dyDescent="0.3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2" x14ac:dyDescent="0.35">
      <c r="A4" s="118" t="s">
        <v>3795</v>
      </c>
      <c r="B4" s="118"/>
      <c r="C4" s="118"/>
      <c r="D4" s="118"/>
      <c r="E4" s="118"/>
      <c r="F4" s="10" t="s">
        <v>3796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106" t="s">
        <v>3797</v>
      </c>
      <c r="O4" s="107"/>
      <c r="P4" s="14">
        <v>1</v>
      </c>
      <c r="Q4" s="88"/>
      <c r="R4" s="89"/>
      <c r="S4" s="89"/>
      <c r="T4" s="89"/>
      <c r="U4" s="89"/>
      <c r="V4" s="90"/>
    </row>
    <row r="5" spans="1:23" ht="42" x14ac:dyDescent="0.35">
      <c r="A5" s="118" t="s">
        <v>3798</v>
      </c>
      <c r="B5" s="118"/>
      <c r="C5" s="118"/>
      <c r="D5" s="118"/>
      <c r="E5" s="118"/>
      <c r="F5" s="10" t="s">
        <v>3799</v>
      </c>
      <c r="G5" s="11">
        <f>ROUND(J5/M14/60,2)</f>
        <v>0</v>
      </c>
      <c r="H5" s="12">
        <f>ROUND(K5/M14/60,0)</f>
        <v>0</v>
      </c>
      <c r="I5" s="13">
        <f>G4+H4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106"/>
      <c r="O5" s="107"/>
      <c r="P5" s="14">
        <v>2</v>
      </c>
      <c r="Q5" s="88"/>
      <c r="R5" s="89"/>
      <c r="S5" s="89"/>
      <c r="T5" s="89"/>
      <c r="U5" s="89"/>
      <c r="V5" s="90"/>
    </row>
    <row r="6" spans="1:23" ht="64" x14ac:dyDescent="0.35">
      <c r="A6" s="108" t="s">
        <v>3800</v>
      </c>
      <c r="B6" s="108"/>
      <c r="C6" s="108"/>
      <c r="D6" s="108"/>
      <c r="E6" s="108"/>
      <c r="F6" s="3" t="s">
        <v>3801</v>
      </c>
      <c r="G6" s="15"/>
      <c r="H6" s="12">
        <f t="shared" ref="H6:H10" si="0">G6*0.23</f>
        <v>0</v>
      </c>
      <c r="I6" s="31">
        <f>ROUND(G6+H6,2)</f>
        <v>0</v>
      </c>
      <c r="J6" s="109" t="s">
        <v>3802</v>
      </c>
      <c r="K6" s="110"/>
      <c r="L6" s="111"/>
      <c r="P6" s="9" t="s">
        <v>3793</v>
      </c>
      <c r="Q6" s="1" t="s">
        <v>3794</v>
      </c>
      <c r="S6" s="5"/>
      <c r="T6" s="5"/>
    </row>
    <row r="7" spans="1:23" ht="64" x14ac:dyDescent="0.35">
      <c r="A7" s="108" t="s">
        <v>3803</v>
      </c>
      <c r="B7" s="108"/>
      <c r="C7" s="108"/>
      <c r="D7" s="108"/>
      <c r="E7" s="108"/>
      <c r="F7" s="3" t="s">
        <v>3804</v>
      </c>
      <c r="G7" s="15"/>
      <c r="H7" s="12">
        <f t="shared" si="0"/>
        <v>0</v>
      </c>
      <c r="I7" s="31">
        <f>ROUND(G6+H6,2)</f>
        <v>0</v>
      </c>
      <c r="J7" s="109" t="s">
        <v>3802</v>
      </c>
      <c r="K7" s="110"/>
      <c r="L7" s="111"/>
      <c r="P7" s="9"/>
      <c r="Q7" s="1"/>
      <c r="S7" s="5"/>
      <c r="T7" s="5"/>
    </row>
    <row r="8" spans="1:23" ht="53.5" x14ac:dyDescent="0.35">
      <c r="A8" s="108" t="s">
        <v>3805</v>
      </c>
      <c r="B8" s="108"/>
      <c r="C8" s="108"/>
      <c r="D8" s="108"/>
      <c r="E8" s="108"/>
      <c r="F8" s="3" t="s">
        <v>3806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106" t="s">
        <v>3807</v>
      </c>
      <c r="O8" s="107"/>
      <c r="P8" s="14">
        <v>1</v>
      </c>
      <c r="Q8" s="88"/>
      <c r="R8" s="89"/>
      <c r="S8" s="89"/>
      <c r="T8" s="89"/>
      <c r="U8" s="89"/>
      <c r="V8" s="90"/>
    </row>
    <row r="9" spans="1:23" ht="43" x14ac:dyDescent="0.35">
      <c r="A9" s="91" t="s">
        <v>3808</v>
      </c>
      <c r="B9" s="91"/>
      <c r="C9" s="91"/>
      <c r="D9" s="91"/>
      <c r="E9" s="91"/>
      <c r="F9" s="3" t="s">
        <v>3809</v>
      </c>
      <c r="G9" s="15"/>
      <c r="H9" s="12">
        <f t="shared" si="0"/>
        <v>0</v>
      </c>
      <c r="I9" s="31">
        <f>ROUND(G9+H9,2)</f>
        <v>0</v>
      </c>
      <c r="J9" s="92" t="s">
        <v>3802</v>
      </c>
      <c r="K9" s="93"/>
      <c r="L9" s="94"/>
      <c r="M9" s="1"/>
      <c r="N9" s="16"/>
      <c r="W9" s="17"/>
    </row>
    <row r="10" spans="1:23" ht="54" thickBot="1" x14ac:dyDescent="0.4">
      <c r="A10" s="91" t="s">
        <v>3810</v>
      </c>
      <c r="B10" s="91"/>
      <c r="C10" s="91"/>
      <c r="D10" s="91"/>
      <c r="E10" s="91"/>
      <c r="F10" s="3" t="s">
        <v>3811</v>
      </c>
      <c r="G10" s="18"/>
      <c r="H10" s="19">
        <f t="shared" si="0"/>
        <v>0</v>
      </c>
      <c r="I10" s="31">
        <f>ROUND(G10+H10,2)</f>
        <v>0</v>
      </c>
      <c r="J10" s="95" t="s">
        <v>3802</v>
      </c>
      <c r="K10" s="96"/>
      <c r="L10" s="97"/>
      <c r="M10" s="1"/>
      <c r="N10" s="1"/>
    </row>
    <row r="11" spans="1:23" ht="15" thickTop="1" x14ac:dyDescent="0.35">
      <c r="A11" s="20"/>
      <c r="B11" s="20"/>
      <c r="C11" s="20"/>
      <c r="D11" s="20"/>
      <c r="H11" s="20"/>
      <c r="I11" s="98"/>
      <c r="J11" s="99"/>
      <c r="K11" s="99"/>
      <c r="L11" s="100"/>
      <c r="M11" s="33" t="s">
        <v>3812</v>
      </c>
      <c r="N11" s="34"/>
      <c r="O11" s="1"/>
      <c r="P11" s="1"/>
      <c r="Q11" s="1"/>
      <c r="R11" s="1"/>
      <c r="S11" s="1"/>
      <c r="T11" s="1"/>
      <c r="U11" s="1"/>
      <c r="V11" s="21"/>
    </row>
    <row r="12" spans="1:23" ht="15" thickBot="1" x14ac:dyDescent="0.4">
      <c r="A12" s="20"/>
      <c r="B12" s="20"/>
      <c r="C12" s="20"/>
      <c r="D12" s="20"/>
      <c r="H12" s="22" t="s">
        <v>3813</v>
      </c>
      <c r="I12" s="101"/>
      <c r="J12" s="102"/>
      <c r="K12" s="102"/>
      <c r="L12" s="103"/>
      <c r="M12" s="104" t="s">
        <v>3814</v>
      </c>
      <c r="N12" s="105"/>
      <c r="O12" s="105"/>
      <c r="P12" s="105"/>
      <c r="Q12" s="105"/>
      <c r="R12" s="105"/>
      <c r="S12" s="105"/>
      <c r="T12" s="105"/>
      <c r="U12" s="105"/>
      <c r="V12" s="105"/>
    </row>
    <row r="13" spans="1:23" ht="15" thickTop="1" x14ac:dyDescent="0.35"/>
    <row r="14" spans="1:23" ht="34.5" customHeight="1" x14ac:dyDescent="0.3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31</v>
      </c>
      <c r="N14" s="25">
        <f>SUM(N16:N400)</f>
        <v>31</v>
      </c>
      <c r="P14" s="86" t="s">
        <v>3815</v>
      </c>
      <c r="Q14" s="87"/>
      <c r="R14" s="87"/>
      <c r="S14" s="87"/>
      <c r="T14" s="86" t="s">
        <v>3816</v>
      </c>
      <c r="U14" s="87"/>
      <c r="V14" s="87"/>
      <c r="W14" s="87"/>
    </row>
    <row r="15" spans="1:23" ht="73.5" x14ac:dyDescent="0.35">
      <c r="A15" s="35" t="s">
        <v>1</v>
      </c>
      <c r="B15" s="35" t="s">
        <v>2</v>
      </c>
      <c r="C15" s="36" t="s">
        <v>3</v>
      </c>
      <c r="D15" s="37" t="s">
        <v>4</v>
      </c>
      <c r="E15" s="37" t="s">
        <v>5</v>
      </c>
      <c r="F15" s="37" t="s">
        <v>6</v>
      </c>
      <c r="G15" s="37" t="s">
        <v>7</v>
      </c>
      <c r="H15" s="37" t="s">
        <v>8</v>
      </c>
      <c r="I15" s="37" t="s">
        <v>9</v>
      </c>
      <c r="J15" s="37" t="s">
        <v>10</v>
      </c>
      <c r="K15" s="37" t="s">
        <v>11</v>
      </c>
      <c r="L15" s="37" t="s">
        <v>12</v>
      </c>
      <c r="M15" s="37" t="s">
        <v>13</v>
      </c>
      <c r="N15" s="37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35">
      <c r="A16" s="38">
        <v>3955989</v>
      </c>
      <c r="B16" s="38" t="s">
        <v>513</v>
      </c>
      <c r="C16" s="39" t="s">
        <v>514</v>
      </c>
      <c r="D16" s="40" t="s">
        <v>14</v>
      </c>
      <c r="E16" s="40" t="s">
        <v>496</v>
      </c>
      <c r="F16" s="40" t="s">
        <v>496</v>
      </c>
      <c r="G16" s="40" t="s">
        <v>515</v>
      </c>
      <c r="H16" s="40" t="s">
        <v>496</v>
      </c>
      <c r="I16" s="40" t="s">
        <v>516</v>
      </c>
      <c r="J16" s="40" t="s">
        <v>517</v>
      </c>
      <c r="K16" s="41">
        <v>1</v>
      </c>
      <c r="L16" s="40">
        <v>631567</v>
      </c>
      <c r="M16" s="40">
        <v>489066</v>
      </c>
      <c r="N16" s="40">
        <v>1</v>
      </c>
      <c r="O16" s="42"/>
      <c r="P16" s="42"/>
      <c r="Q16" s="42"/>
      <c r="R16" s="17">
        <f>ROUND(Q16*0.23,2)</f>
        <v>0</v>
      </c>
      <c r="S16" s="27">
        <f>ROUND(Q16,2)+R16</f>
        <v>0</v>
      </c>
      <c r="T16" s="42"/>
      <c r="U16" s="42"/>
      <c r="V16" s="17">
        <f>ROUND(U16*0.23,2)</f>
        <v>0</v>
      </c>
      <c r="W16" s="27">
        <f>ROUND(U16,2)+V16</f>
        <v>0</v>
      </c>
    </row>
    <row r="17" spans="1:23" x14ac:dyDescent="0.35">
      <c r="A17" s="38">
        <v>3950946</v>
      </c>
      <c r="B17" s="38" t="s">
        <v>530</v>
      </c>
      <c r="C17" s="39" t="s">
        <v>531</v>
      </c>
      <c r="D17" s="40" t="s">
        <v>14</v>
      </c>
      <c r="E17" s="40" t="s">
        <v>496</v>
      </c>
      <c r="F17" s="40" t="s">
        <v>496</v>
      </c>
      <c r="G17" s="40" t="s">
        <v>529</v>
      </c>
      <c r="H17" s="40" t="s">
        <v>496</v>
      </c>
      <c r="I17" s="40" t="s">
        <v>324</v>
      </c>
      <c r="J17" s="40" t="s">
        <v>352</v>
      </c>
      <c r="K17" s="41">
        <v>39</v>
      </c>
      <c r="L17" s="40">
        <v>651939</v>
      </c>
      <c r="M17" s="40">
        <v>489511</v>
      </c>
      <c r="N17" s="40">
        <v>1</v>
      </c>
      <c r="O17" s="42"/>
      <c r="P17" s="42"/>
      <c r="Q17" s="42"/>
      <c r="R17" s="17">
        <f t="shared" ref="R17:R46" si="1">ROUND(Q17*0.23,2)</f>
        <v>0</v>
      </c>
      <c r="S17" s="27">
        <f t="shared" ref="S17:S46" si="2">ROUND(Q17,2)+R17</f>
        <v>0</v>
      </c>
      <c r="T17" s="42"/>
      <c r="U17" s="42"/>
      <c r="V17" s="17">
        <f t="shared" ref="V17:V46" si="3">ROUND(U17*0.23,2)</f>
        <v>0</v>
      </c>
      <c r="W17" s="27">
        <f t="shared" ref="W17:W46" si="4">ROUND(U17,2)+V17</f>
        <v>0</v>
      </c>
    </row>
    <row r="18" spans="1:23" x14ac:dyDescent="0.35">
      <c r="A18" s="38">
        <v>3950954</v>
      </c>
      <c r="B18" s="38" t="s">
        <v>532</v>
      </c>
      <c r="C18" s="39" t="s">
        <v>533</v>
      </c>
      <c r="D18" s="40" t="s">
        <v>14</v>
      </c>
      <c r="E18" s="40" t="s">
        <v>496</v>
      </c>
      <c r="F18" s="40" t="s">
        <v>496</v>
      </c>
      <c r="G18" s="40" t="s">
        <v>529</v>
      </c>
      <c r="H18" s="40" t="s">
        <v>496</v>
      </c>
      <c r="I18" s="40" t="s">
        <v>324</v>
      </c>
      <c r="J18" s="40" t="s">
        <v>352</v>
      </c>
      <c r="K18" s="41">
        <v>9</v>
      </c>
      <c r="L18" s="40">
        <v>651286</v>
      </c>
      <c r="M18" s="40">
        <v>489526</v>
      </c>
      <c r="N18" s="40">
        <v>1</v>
      </c>
      <c r="O18" s="42"/>
      <c r="P18" s="42"/>
      <c r="Q18" s="42"/>
      <c r="R18" s="17">
        <f t="shared" si="1"/>
        <v>0</v>
      </c>
      <c r="S18" s="27">
        <f t="shared" si="2"/>
        <v>0</v>
      </c>
      <c r="T18" s="42"/>
      <c r="U18" s="42"/>
      <c r="V18" s="17">
        <f t="shared" si="3"/>
        <v>0</v>
      </c>
      <c r="W18" s="27">
        <f t="shared" si="4"/>
        <v>0</v>
      </c>
    </row>
    <row r="19" spans="1:23" x14ac:dyDescent="0.35">
      <c r="A19" s="38">
        <v>4010526</v>
      </c>
      <c r="B19" s="38" t="s">
        <v>595</v>
      </c>
      <c r="C19" s="39" t="s">
        <v>596</v>
      </c>
      <c r="D19" s="40" t="s">
        <v>14</v>
      </c>
      <c r="E19" s="40" t="s">
        <v>496</v>
      </c>
      <c r="F19" s="40" t="s">
        <v>496</v>
      </c>
      <c r="G19" s="40" t="s">
        <v>506</v>
      </c>
      <c r="H19" s="40" t="s">
        <v>496</v>
      </c>
      <c r="I19" s="40" t="s">
        <v>597</v>
      </c>
      <c r="J19" s="40" t="s">
        <v>598</v>
      </c>
      <c r="K19" s="41" t="s">
        <v>599</v>
      </c>
      <c r="L19" s="40">
        <v>651951</v>
      </c>
      <c r="M19" s="40">
        <v>479848</v>
      </c>
      <c r="N19" s="40">
        <v>1</v>
      </c>
      <c r="O19" s="42"/>
      <c r="P19" s="42"/>
      <c r="Q19" s="42"/>
      <c r="R19" s="17">
        <f t="shared" si="1"/>
        <v>0</v>
      </c>
      <c r="S19" s="27">
        <f t="shared" si="2"/>
        <v>0</v>
      </c>
      <c r="T19" s="42"/>
      <c r="U19" s="42"/>
      <c r="V19" s="17">
        <f t="shared" si="3"/>
        <v>0</v>
      </c>
      <c r="W19" s="27">
        <f t="shared" si="4"/>
        <v>0</v>
      </c>
    </row>
    <row r="20" spans="1:23" x14ac:dyDescent="0.35">
      <c r="A20" s="38">
        <v>3971054</v>
      </c>
      <c r="B20" s="38" t="s">
        <v>828</v>
      </c>
      <c r="C20" s="39" t="s">
        <v>829</v>
      </c>
      <c r="D20" s="40" t="s">
        <v>14</v>
      </c>
      <c r="E20" s="40" t="s">
        <v>496</v>
      </c>
      <c r="F20" s="40" t="s">
        <v>496</v>
      </c>
      <c r="G20" s="40" t="s">
        <v>524</v>
      </c>
      <c r="H20" s="40" t="s">
        <v>496</v>
      </c>
      <c r="I20" s="40" t="s">
        <v>830</v>
      </c>
      <c r="J20" s="40" t="s">
        <v>831</v>
      </c>
      <c r="K20" s="41">
        <v>3</v>
      </c>
      <c r="L20" s="40">
        <v>633549</v>
      </c>
      <c r="M20" s="40">
        <v>494088</v>
      </c>
      <c r="N20" s="40">
        <v>1</v>
      </c>
      <c r="O20" s="42"/>
      <c r="P20" s="42"/>
      <c r="Q20" s="42"/>
      <c r="R20" s="17">
        <f t="shared" si="1"/>
        <v>0</v>
      </c>
      <c r="S20" s="27">
        <f t="shared" si="2"/>
        <v>0</v>
      </c>
      <c r="T20" s="42"/>
      <c r="U20" s="42"/>
      <c r="V20" s="17">
        <f t="shared" si="3"/>
        <v>0</v>
      </c>
      <c r="W20" s="27">
        <f t="shared" si="4"/>
        <v>0</v>
      </c>
    </row>
    <row r="21" spans="1:23" x14ac:dyDescent="0.35">
      <c r="A21" s="38">
        <v>3978913</v>
      </c>
      <c r="B21" s="38" t="s">
        <v>852</v>
      </c>
      <c r="C21" s="39" t="s">
        <v>853</v>
      </c>
      <c r="D21" s="40" t="s">
        <v>14</v>
      </c>
      <c r="E21" s="40" t="s">
        <v>496</v>
      </c>
      <c r="F21" s="40" t="s">
        <v>496</v>
      </c>
      <c r="G21" s="40" t="s">
        <v>854</v>
      </c>
      <c r="H21" s="40" t="s">
        <v>496</v>
      </c>
      <c r="I21" s="40" t="s">
        <v>855</v>
      </c>
      <c r="J21" s="40" t="s">
        <v>856</v>
      </c>
      <c r="K21" s="41">
        <v>5</v>
      </c>
      <c r="L21" s="40">
        <v>647658</v>
      </c>
      <c r="M21" s="40">
        <v>489622</v>
      </c>
      <c r="N21" s="40">
        <v>1</v>
      </c>
      <c r="O21" s="42"/>
      <c r="P21" s="42"/>
      <c r="Q21" s="42"/>
      <c r="R21" s="17">
        <f t="shared" si="1"/>
        <v>0</v>
      </c>
      <c r="S21" s="27">
        <f t="shared" si="2"/>
        <v>0</v>
      </c>
      <c r="T21" s="42"/>
      <c r="U21" s="42"/>
      <c r="V21" s="17">
        <f t="shared" si="3"/>
        <v>0</v>
      </c>
      <c r="W21" s="27">
        <f t="shared" si="4"/>
        <v>0</v>
      </c>
    </row>
    <row r="22" spans="1:23" x14ac:dyDescent="0.35">
      <c r="A22" s="38">
        <v>3967490</v>
      </c>
      <c r="B22" s="38" t="s">
        <v>861</v>
      </c>
      <c r="C22" s="39" t="s">
        <v>862</v>
      </c>
      <c r="D22" s="40" t="s">
        <v>14</v>
      </c>
      <c r="E22" s="40" t="s">
        <v>496</v>
      </c>
      <c r="F22" s="40" t="s">
        <v>496</v>
      </c>
      <c r="G22" s="40" t="s">
        <v>643</v>
      </c>
      <c r="H22" s="40" t="s">
        <v>496</v>
      </c>
      <c r="I22" s="40" t="s">
        <v>863</v>
      </c>
      <c r="J22" s="40" t="s">
        <v>864</v>
      </c>
      <c r="K22" s="41">
        <v>6</v>
      </c>
      <c r="L22" s="40">
        <v>634142</v>
      </c>
      <c r="M22" s="40">
        <v>497908</v>
      </c>
      <c r="N22" s="40">
        <v>1</v>
      </c>
      <c r="O22" s="42"/>
      <c r="P22" s="42"/>
      <c r="Q22" s="42"/>
      <c r="R22" s="17">
        <f t="shared" si="1"/>
        <v>0</v>
      </c>
      <c r="S22" s="27">
        <f t="shared" si="2"/>
        <v>0</v>
      </c>
      <c r="T22" s="42"/>
      <c r="U22" s="42"/>
      <c r="V22" s="17">
        <f t="shared" si="3"/>
        <v>0</v>
      </c>
      <c r="W22" s="27">
        <f t="shared" si="4"/>
        <v>0</v>
      </c>
    </row>
    <row r="23" spans="1:23" x14ac:dyDescent="0.35">
      <c r="A23" s="38">
        <v>3916565</v>
      </c>
      <c r="B23" s="38" t="s">
        <v>1044</v>
      </c>
      <c r="C23" s="39" t="s">
        <v>1045</v>
      </c>
      <c r="D23" s="40" t="s">
        <v>14</v>
      </c>
      <c r="E23" s="40" t="s">
        <v>496</v>
      </c>
      <c r="F23" s="40" t="s">
        <v>496</v>
      </c>
      <c r="G23" s="40" t="s">
        <v>549</v>
      </c>
      <c r="H23" s="40" t="s">
        <v>496</v>
      </c>
      <c r="I23" s="40" t="s">
        <v>1046</v>
      </c>
      <c r="J23" s="40" t="s">
        <v>1047</v>
      </c>
      <c r="K23" s="41">
        <v>3</v>
      </c>
      <c r="L23" s="40">
        <v>642286</v>
      </c>
      <c r="M23" s="40">
        <v>484484</v>
      </c>
      <c r="N23" s="40">
        <v>1</v>
      </c>
      <c r="O23" s="42"/>
      <c r="P23" s="42"/>
      <c r="Q23" s="42"/>
      <c r="R23" s="17">
        <f t="shared" si="1"/>
        <v>0</v>
      </c>
      <c r="S23" s="27">
        <f t="shared" si="2"/>
        <v>0</v>
      </c>
      <c r="T23" s="42"/>
      <c r="U23" s="42"/>
      <c r="V23" s="17">
        <f t="shared" si="3"/>
        <v>0</v>
      </c>
      <c r="W23" s="27">
        <f t="shared" si="4"/>
        <v>0</v>
      </c>
    </row>
    <row r="24" spans="1:23" x14ac:dyDescent="0.35">
      <c r="A24" s="38">
        <v>4008584</v>
      </c>
      <c r="B24" s="38" t="s">
        <v>1053</v>
      </c>
      <c r="C24" s="39" t="s">
        <v>1054</v>
      </c>
      <c r="D24" s="40" t="s">
        <v>14</v>
      </c>
      <c r="E24" s="40" t="s">
        <v>496</v>
      </c>
      <c r="F24" s="40" t="s">
        <v>496</v>
      </c>
      <c r="G24" s="40" t="s">
        <v>506</v>
      </c>
      <c r="H24" s="40" t="s">
        <v>496</v>
      </c>
      <c r="I24" s="40" t="s">
        <v>1055</v>
      </c>
      <c r="J24" s="40" t="s">
        <v>1056</v>
      </c>
      <c r="K24" s="41">
        <v>20</v>
      </c>
      <c r="L24" s="40">
        <v>650461</v>
      </c>
      <c r="M24" s="40">
        <v>479898</v>
      </c>
      <c r="N24" s="40">
        <v>1</v>
      </c>
      <c r="O24" s="42"/>
      <c r="P24" s="42"/>
      <c r="Q24" s="42"/>
      <c r="R24" s="17">
        <f t="shared" si="1"/>
        <v>0</v>
      </c>
      <c r="S24" s="27">
        <f t="shared" si="2"/>
        <v>0</v>
      </c>
      <c r="T24" s="42"/>
      <c r="U24" s="42"/>
      <c r="V24" s="17">
        <f t="shared" si="3"/>
        <v>0</v>
      </c>
      <c r="W24" s="27">
        <f t="shared" si="4"/>
        <v>0</v>
      </c>
    </row>
    <row r="25" spans="1:23" x14ac:dyDescent="0.35">
      <c r="A25" s="38">
        <v>4011052</v>
      </c>
      <c r="B25" s="38" t="s">
        <v>1092</v>
      </c>
      <c r="C25" s="39" t="s">
        <v>1093</v>
      </c>
      <c r="D25" s="40" t="s">
        <v>14</v>
      </c>
      <c r="E25" s="40" t="s">
        <v>496</v>
      </c>
      <c r="F25" s="40" t="s">
        <v>496</v>
      </c>
      <c r="G25" s="40" t="s">
        <v>506</v>
      </c>
      <c r="H25" s="40" t="s">
        <v>496</v>
      </c>
      <c r="I25" s="40" t="s">
        <v>1094</v>
      </c>
      <c r="J25" s="40" t="s">
        <v>1095</v>
      </c>
      <c r="K25" s="41">
        <v>4</v>
      </c>
      <c r="L25" s="40">
        <v>650773</v>
      </c>
      <c r="M25" s="40">
        <v>478607</v>
      </c>
      <c r="N25" s="40">
        <v>1</v>
      </c>
      <c r="O25" s="42"/>
      <c r="P25" s="42"/>
      <c r="Q25" s="42"/>
      <c r="R25" s="17">
        <f t="shared" si="1"/>
        <v>0</v>
      </c>
      <c r="S25" s="27">
        <f t="shared" si="2"/>
        <v>0</v>
      </c>
      <c r="T25" s="42"/>
      <c r="U25" s="42"/>
      <c r="V25" s="17">
        <f t="shared" si="3"/>
        <v>0</v>
      </c>
      <c r="W25" s="27">
        <f t="shared" si="4"/>
        <v>0</v>
      </c>
    </row>
    <row r="26" spans="1:23" x14ac:dyDescent="0.35">
      <c r="A26" s="38">
        <v>3992363</v>
      </c>
      <c r="B26" s="38" t="s">
        <v>1102</v>
      </c>
      <c r="C26" s="39" t="s">
        <v>1103</v>
      </c>
      <c r="D26" s="40" t="s">
        <v>14</v>
      </c>
      <c r="E26" s="40" t="s">
        <v>496</v>
      </c>
      <c r="F26" s="40" t="s">
        <v>496</v>
      </c>
      <c r="G26" s="40" t="s">
        <v>606</v>
      </c>
      <c r="H26" s="40" t="s">
        <v>496</v>
      </c>
      <c r="I26" s="40" t="s">
        <v>1104</v>
      </c>
      <c r="J26" s="40" t="s">
        <v>1105</v>
      </c>
      <c r="K26" s="41">
        <v>2</v>
      </c>
      <c r="L26" s="40">
        <v>639645</v>
      </c>
      <c r="M26" s="40">
        <v>473737</v>
      </c>
      <c r="N26" s="40">
        <v>1</v>
      </c>
      <c r="O26" s="42"/>
      <c r="P26" s="42"/>
      <c r="Q26" s="42"/>
      <c r="R26" s="17">
        <f t="shared" si="1"/>
        <v>0</v>
      </c>
      <c r="S26" s="27">
        <f t="shared" si="2"/>
        <v>0</v>
      </c>
      <c r="T26" s="42"/>
      <c r="U26" s="42"/>
      <c r="V26" s="17">
        <f t="shared" si="3"/>
        <v>0</v>
      </c>
      <c r="W26" s="27">
        <f t="shared" si="4"/>
        <v>0</v>
      </c>
    </row>
    <row r="27" spans="1:23" x14ac:dyDescent="0.35">
      <c r="A27" s="38">
        <v>4015440</v>
      </c>
      <c r="B27" s="38" t="s">
        <v>1106</v>
      </c>
      <c r="C27" s="39" t="s">
        <v>1107</v>
      </c>
      <c r="D27" s="40" t="s">
        <v>14</v>
      </c>
      <c r="E27" s="40" t="s">
        <v>496</v>
      </c>
      <c r="F27" s="40" t="s">
        <v>496</v>
      </c>
      <c r="G27" s="40" t="s">
        <v>1034</v>
      </c>
      <c r="H27" s="40" t="s">
        <v>496</v>
      </c>
      <c r="I27" s="40" t="s">
        <v>1108</v>
      </c>
      <c r="J27" s="40" t="s">
        <v>1109</v>
      </c>
      <c r="K27" s="41">
        <v>69</v>
      </c>
      <c r="L27" s="40">
        <v>641663</v>
      </c>
      <c r="M27" s="40">
        <v>480800</v>
      </c>
      <c r="N27" s="40">
        <v>1</v>
      </c>
      <c r="O27" s="42"/>
      <c r="P27" s="42"/>
      <c r="Q27" s="42"/>
      <c r="R27" s="17">
        <f t="shared" si="1"/>
        <v>0</v>
      </c>
      <c r="S27" s="27">
        <f t="shared" si="2"/>
        <v>0</v>
      </c>
      <c r="T27" s="42"/>
      <c r="U27" s="42"/>
      <c r="V27" s="17">
        <f t="shared" si="3"/>
        <v>0</v>
      </c>
      <c r="W27" s="27">
        <f t="shared" si="4"/>
        <v>0</v>
      </c>
    </row>
    <row r="28" spans="1:23" x14ac:dyDescent="0.35">
      <c r="A28" s="38">
        <v>4012696</v>
      </c>
      <c r="B28" s="38" t="s">
        <v>1134</v>
      </c>
      <c r="C28" s="39" t="s">
        <v>1135</v>
      </c>
      <c r="D28" s="40" t="s">
        <v>14</v>
      </c>
      <c r="E28" s="40" t="s">
        <v>496</v>
      </c>
      <c r="F28" s="40" t="s">
        <v>496</v>
      </c>
      <c r="G28" s="40" t="s">
        <v>506</v>
      </c>
      <c r="H28" s="40" t="s">
        <v>496</v>
      </c>
      <c r="I28" s="40" t="s">
        <v>1136</v>
      </c>
      <c r="J28" s="40" t="s">
        <v>1137</v>
      </c>
      <c r="K28" s="41">
        <v>15</v>
      </c>
      <c r="L28" s="40">
        <v>644141</v>
      </c>
      <c r="M28" s="40">
        <v>485093</v>
      </c>
      <c r="N28" s="40">
        <v>1</v>
      </c>
      <c r="O28" s="42"/>
      <c r="P28" s="42"/>
      <c r="Q28" s="42"/>
      <c r="R28" s="17">
        <f t="shared" si="1"/>
        <v>0</v>
      </c>
      <c r="S28" s="27">
        <f t="shared" si="2"/>
        <v>0</v>
      </c>
      <c r="T28" s="42"/>
      <c r="U28" s="42"/>
      <c r="V28" s="17">
        <f t="shared" si="3"/>
        <v>0</v>
      </c>
      <c r="W28" s="27">
        <f t="shared" si="4"/>
        <v>0</v>
      </c>
    </row>
    <row r="29" spans="1:23" x14ac:dyDescent="0.35">
      <c r="A29" s="38">
        <v>4001205</v>
      </c>
      <c r="B29" s="38" t="s">
        <v>1141</v>
      </c>
      <c r="C29" s="39" t="s">
        <v>1142</v>
      </c>
      <c r="D29" s="40" t="s">
        <v>14</v>
      </c>
      <c r="E29" s="40" t="s">
        <v>496</v>
      </c>
      <c r="F29" s="40" t="s">
        <v>496</v>
      </c>
      <c r="G29" s="40" t="s">
        <v>506</v>
      </c>
      <c r="H29" s="40" t="s">
        <v>496</v>
      </c>
      <c r="I29" s="40" t="s">
        <v>1143</v>
      </c>
      <c r="J29" s="40" t="s">
        <v>1144</v>
      </c>
      <c r="K29" s="41" t="s">
        <v>1145</v>
      </c>
      <c r="L29" s="40">
        <v>647756</v>
      </c>
      <c r="M29" s="40">
        <v>486084</v>
      </c>
      <c r="N29" s="40">
        <v>1</v>
      </c>
      <c r="O29" s="42"/>
      <c r="P29" s="42"/>
      <c r="Q29" s="42"/>
      <c r="R29" s="17">
        <f t="shared" si="1"/>
        <v>0</v>
      </c>
      <c r="S29" s="27">
        <f t="shared" si="2"/>
        <v>0</v>
      </c>
      <c r="T29" s="42"/>
      <c r="U29" s="42"/>
      <c r="V29" s="17">
        <f t="shared" si="3"/>
        <v>0</v>
      </c>
      <c r="W29" s="27">
        <f t="shared" si="4"/>
        <v>0</v>
      </c>
    </row>
    <row r="30" spans="1:23" x14ac:dyDescent="0.35">
      <c r="A30" s="38">
        <v>3956173</v>
      </c>
      <c r="B30" s="38" t="s">
        <v>1154</v>
      </c>
      <c r="C30" s="39" t="s">
        <v>1155</v>
      </c>
      <c r="D30" s="40" t="s">
        <v>14</v>
      </c>
      <c r="E30" s="40" t="s">
        <v>496</v>
      </c>
      <c r="F30" s="40" t="s">
        <v>496</v>
      </c>
      <c r="G30" s="40" t="s">
        <v>515</v>
      </c>
      <c r="H30" s="40" t="s">
        <v>496</v>
      </c>
      <c r="I30" s="40" t="s">
        <v>1156</v>
      </c>
      <c r="J30" s="40" t="s">
        <v>1157</v>
      </c>
      <c r="K30" s="41">
        <v>67</v>
      </c>
      <c r="L30" s="40">
        <v>629321</v>
      </c>
      <c r="M30" s="40">
        <v>489234</v>
      </c>
      <c r="N30" s="40">
        <v>1</v>
      </c>
      <c r="O30" s="42"/>
      <c r="P30" s="42"/>
      <c r="Q30" s="42"/>
      <c r="R30" s="17">
        <f t="shared" si="1"/>
        <v>0</v>
      </c>
      <c r="S30" s="27">
        <f t="shared" si="2"/>
        <v>0</v>
      </c>
      <c r="T30" s="42"/>
      <c r="U30" s="42"/>
      <c r="V30" s="17">
        <f t="shared" si="3"/>
        <v>0</v>
      </c>
      <c r="W30" s="27">
        <f t="shared" si="4"/>
        <v>0</v>
      </c>
    </row>
    <row r="31" spans="1:23" x14ac:dyDescent="0.35">
      <c r="A31" s="38">
        <v>4001318</v>
      </c>
      <c r="B31" s="38" t="s">
        <v>1287</v>
      </c>
      <c r="C31" s="39" t="s">
        <v>1288</v>
      </c>
      <c r="D31" s="40" t="s">
        <v>14</v>
      </c>
      <c r="E31" s="40" t="s">
        <v>496</v>
      </c>
      <c r="F31" s="40" t="s">
        <v>496</v>
      </c>
      <c r="G31" s="40" t="s">
        <v>506</v>
      </c>
      <c r="H31" s="40" t="s">
        <v>496</v>
      </c>
      <c r="I31" s="40" t="s">
        <v>1289</v>
      </c>
      <c r="J31" s="40" t="s">
        <v>1290</v>
      </c>
      <c r="K31" s="41">
        <v>33</v>
      </c>
      <c r="L31" s="40">
        <v>646482</v>
      </c>
      <c r="M31" s="40">
        <v>485858</v>
      </c>
      <c r="N31" s="40">
        <v>1</v>
      </c>
      <c r="O31" s="42"/>
      <c r="P31" s="42"/>
      <c r="Q31" s="42"/>
      <c r="R31" s="17">
        <f t="shared" si="1"/>
        <v>0</v>
      </c>
      <c r="S31" s="27">
        <f t="shared" si="2"/>
        <v>0</v>
      </c>
      <c r="T31" s="42"/>
      <c r="U31" s="42"/>
      <c r="V31" s="17">
        <f t="shared" si="3"/>
        <v>0</v>
      </c>
      <c r="W31" s="27">
        <f t="shared" si="4"/>
        <v>0</v>
      </c>
    </row>
    <row r="32" spans="1:23" x14ac:dyDescent="0.35">
      <c r="A32" s="38">
        <v>3985161</v>
      </c>
      <c r="B32" s="38" t="s">
        <v>1445</v>
      </c>
      <c r="C32" s="39" t="s">
        <v>1446</v>
      </c>
      <c r="D32" s="40" t="s">
        <v>14</v>
      </c>
      <c r="E32" s="40" t="s">
        <v>496</v>
      </c>
      <c r="F32" s="40" t="s">
        <v>496</v>
      </c>
      <c r="G32" s="40" t="s">
        <v>569</v>
      </c>
      <c r="H32" s="40" t="s">
        <v>496</v>
      </c>
      <c r="I32" s="40" t="s">
        <v>1447</v>
      </c>
      <c r="J32" s="40" t="s">
        <v>1448</v>
      </c>
      <c r="K32" s="41">
        <v>7</v>
      </c>
      <c r="L32" s="40">
        <v>641140</v>
      </c>
      <c r="M32" s="40">
        <v>491103</v>
      </c>
      <c r="N32" s="40">
        <v>1</v>
      </c>
      <c r="O32" s="42"/>
      <c r="P32" s="42"/>
      <c r="Q32" s="42"/>
      <c r="R32" s="17">
        <f t="shared" si="1"/>
        <v>0</v>
      </c>
      <c r="S32" s="27">
        <f t="shared" si="2"/>
        <v>0</v>
      </c>
      <c r="T32" s="42"/>
      <c r="U32" s="42"/>
      <c r="V32" s="17">
        <f t="shared" si="3"/>
        <v>0</v>
      </c>
      <c r="W32" s="27">
        <f t="shared" si="4"/>
        <v>0</v>
      </c>
    </row>
    <row r="33" spans="1:23" x14ac:dyDescent="0.35">
      <c r="A33" s="38">
        <v>4008797</v>
      </c>
      <c r="B33" s="38" t="s">
        <v>1738</v>
      </c>
      <c r="C33" s="39" t="s">
        <v>1739</v>
      </c>
      <c r="D33" s="40" t="s">
        <v>14</v>
      </c>
      <c r="E33" s="40" t="s">
        <v>496</v>
      </c>
      <c r="F33" s="40" t="s">
        <v>496</v>
      </c>
      <c r="G33" s="40" t="s">
        <v>506</v>
      </c>
      <c r="H33" s="40" t="s">
        <v>496</v>
      </c>
      <c r="I33" s="40" t="s">
        <v>1736</v>
      </c>
      <c r="J33" s="40" t="s">
        <v>1737</v>
      </c>
      <c r="K33" s="41">
        <v>5</v>
      </c>
      <c r="L33" s="40">
        <v>650632</v>
      </c>
      <c r="M33" s="40">
        <v>478941</v>
      </c>
      <c r="N33" s="40">
        <v>1</v>
      </c>
      <c r="O33" s="42"/>
      <c r="P33" s="42"/>
      <c r="Q33" s="42"/>
      <c r="R33" s="17">
        <f t="shared" si="1"/>
        <v>0</v>
      </c>
      <c r="S33" s="27">
        <f t="shared" si="2"/>
        <v>0</v>
      </c>
      <c r="T33" s="42"/>
      <c r="U33" s="42"/>
      <c r="V33" s="17">
        <f t="shared" si="3"/>
        <v>0</v>
      </c>
      <c r="W33" s="27">
        <f t="shared" si="4"/>
        <v>0</v>
      </c>
    </row>
    <row r="34" spans="1:23" x14ac:dyDescent="0.35">
      <c r="A34" s="38">
        <v>4005012</v>
      </c>
      <c r="B34" s="38" t="s">
        <v>1783</v>
      </c>
      <c r="C34" s="39" t="s">
        <v>1784</v>
      </c>
      <c r="D34" s="40" t="s">
        <v>14</v>
      </c>
      <c r="E34" s="40" t="s">
        <v>496</v>
      </c>
      <c r="F34" s="40" t="s">
        <v>496</v>
      </c>
      <c r="G34" s="40" t="s">
        <v>506</v>
      </c>
      <c r="H34" s="40" t="s">
        <v>496</v>
      </c>
      <c r="I34" s="40" t="s">
        <v>1785</v>
      </c>
      <c r="J34" s="40" t="s">
        <v>1786</v>
      </c>
      <c r="K34" s="41">
        <v>2</v>
      </c>
      <c r="L34" s="40">
        <v>648958</v>
      </c>
      <c r="M34" s="40">
        <v>484107</v>
      </c>
      <c r="N34" s="40">
        <v>1</v>
      </c>
      <c r="O34" s="42"/>
      <c r="P34" s="42"/>
      <c r="Q34" s="42"/>
      <c r="R34" s="17">
        <f t="shared" si="1"/>
        <v>0</v>
      </c>
      <c r="S34" s="27">
        <f t="shared" si="2"/>
        <v>0</v>
      </c>
      <c r="T34" s="42"/>
      <c r="U34" s="42"/>
      <c r="V34" s="17">
        <f t="shared" si="3"/>
        <v>0</v>
      </c>
      <c r="W34" s="27">
        <f t="shared" si="4"/>
        <v>0</v>
      </c>
    </row>
    <row r="35" spans="1:23" x14ac:dyDescent="0.35">
      <c r="A35" s="38">
        <v>4013884</v>
      </c>
      <c r="B35" s="38" t="s">
        <v>1818</v>
      </c>
      <c r="C35" s="39" t="s">
        <v>1819</v>
      </c>
      <c r="D35" s="40" t="s">
        <v>14</v>
      </c>
      <c r="E35" s="40" t="s">
        <v>496</v>
      </c>
      <c r="F35" s="40" t="s">
        <v>496</v>
      </c>
      <c r="G35" s="40" t="s">
        <v>506</v>
      </c>
      <c r="H35" s="40" t="s">
        <v>496</v>
      </c>
      <c r="I35" s="40" t="s">
        <v>1820</v>
      </c>
      <c r="J35" s="40" t="s">
        <v>1821</v>
      </c>
      <c r="K35" s="41">
        <v>2</v>
      </c>
      <c r="L35" s="40">
        <v>645767</v>
      </c>
      <c r="M35" s="40">
        <v>483423</v>
      </c>
      <c r="N35" s="40">
        <v>1</v>
      </c>
      <c r="O35" s="42"/>
      <c r="P35" s="42"/>
      <c r="Q35" s="42"/>
      <c r="R35" s="17">
        <f t="shared" si="1"/>
        <v>0</v>
      </c>
      <c r="S35" s="27">
        <f t="shared" si="2"/>
        <v>0</v>
      </c>
      <c r="T35" s="42"/>
      <c r="U35" s="42"/>
      <c r="V35" s="17">
        <f t="shared" si="3"/>
        <v>0</v>
      </c>
      <c r="W35" s="27">
        <f t="shared" si="4"/>
        <v>0</v>
      </c>
    </row>
    <row r="36" spans="1:23" x14ac:dyDescent="0.35">
      <c r="A36" s="38">
        <v>4019971</v>
      </c>
      <c r="B36" s="38" t="s">
        <v>1905</v>
      </c>
      <c r="C36" s="39" t="s">
        <v>1906</v>
      </c>
      <c r="D36" s="40" t="s">
        <v>14</v>
      </c>
      <c r="E36" s="40" t="s">
        <v>496</v>
      </c>
      <c r="F36" s="40" t="s">
        <v>496</v>
      </c>
      <c r="G36" s="40" t="s">
        <v>1034</v>
      </c>
      <c r="H36" s="40" t="s">
        <v>496</v>
      </c>
      <c r="I36" s="40" t="s">
        <v>1907</v>
      </c>
      <c r="J36" s="40" t="s">
        <v>1908</v>
      </c>
      <c r="K36" s="41">
        <v>2</v>
      </c>
      <c r="L36" s="40">
        <v>641373</v>
      </c>
      <c r="M36" s="40">
        <v>480527</v>
      </c>
      <c r="N36" s="40">
        <v>1</v>
      </c>
      <c r="O36" s="42"/>
      <c r="P36" s="42"/>
      <c r="Q36" s="42"/>
      <c r="R36" s="17">
        <f t="shared" si="1"/>
        <v>0</v>
      </c>
      <c r="S36" s="27">
        <f t="shared" si="2"/>
        <v>0</v>
      </c>
      <c r="T36" s="42"/>
      <c r="U36" s="42"/>
      <c r="V36" s="17">
        <f t="shared" si="3"/>
        <v>0</v>
      </c>
      <c r="W36" s="27">
        <f t="shared" si="4"/>
        <v>0</v>
      </c>
    </row>
    <row r="37" spans="1:23" x14ac:dyDescent="0.35">
      <c r="A37" s="38">
        <v>3921405</v>
      </c>
      <c r="B37" s="38" t="s">
        <v>1913</v>
      </c>
      <c r="C37" s="39" t="s">
        <v>1914</v>
      </c>
      <c r="D37" s="40" t="s">
        <v>14</v>
      </c>
      <c r="E37" s="40" t="s">
        <v>496</v>
      </c>
      <c r="F37" s="40" t="s">
        <v>496</v>
      </c>
      <c r="G37" s="40" t="s">
        <v>549</v>
      </c>
      <c r="H37" s="40" t="s">
        <v>496</v>
      </c>
      <c r="I37" s="40" t="s">
        <v>1915</v>
      </c>
      <c r="J37" s="40" t="s">
        <v>1916</v>
      </c>
      <c r="K37" s="41">
        <v>36</v>
      </c>
      <c r="L37" s="40">
        <v>636923</v>
      </c>
      <c r="M37" s="40">
        <v>480836</v>
      </c>
      <c r="N37" s="40">
        <v>1</v>
      </c>
      <c r="O37" s="42"/>
      <c r="P37" s="42"/>
      <c r="Q37" s="42"/>
      <c r="R37" s="17">
        <f t="shared" si="1"/>
        <v>0</v>
      </c>
      <c r="S37" s="27">
        <f t="shared" si="2"/>
        <v>0</v>
      </c>
      <c r="T37" s="42"/>
      <c r="U37" s="42"/>
      <c r="V37" s="17">
        <f t="shared" si="3"/>
        <v>0</v>
      </c>
      <c r="W37" s="27">
        <f t="shared" si="4"/>
        <v>0</v>
      </c>
    </row>
    <row r="38" spans="1:23" x14ac:dyDescent="0.35">
      <c r="A38" s="38">
        <v>3995879</v>
      </c>
      <c r="B38" s="38" t="s">
        <v>2182</v>
      </c>
      <c r="C38" s="39" t="s">
        <v>2183</v>
      </c>
      <c r="D38" s="40" t="s">
        <v>14</v>
      </c>
      <c r="E38" s="40" t="s">
        <v>496</v>
      </c>
      <c r="F38" s="40" t="s">
        <v>496</v>
      </c>
      <c r="G38" s="40" t="s">
        <v>506</v>
      </c>
      <c r="H38" s="40" t="s">
        <v>496</v>
      </c>
      <c r="I38" s="40" t="s">
        <v>2184</v>
      </c>
      <c r="J38" s="40" t="s">
        <v>2185</v>
      </c>
      <c r="K38" s="41">
        <v>351</v>
      </c>
      <c r="L38" s="40">
        <v>645885</v>
      </c>
      <c r="M38" s="40">
        <v>486002</v>
      </c>
      <c r="N38" s="40">
        <v>1</v>
      </c>
      <c r="O38" s="42"/>
      <c r="P38" s="42"/>
      <c r="Q38" s="42"/>
      <c r="R38" s="17">
        <f t="shared" si="1"/>
        <v>0</v>
      </c>
      <c r="S38" s="27">
        <f t="shared" si="2"/>
        <v>0</v>
      </c>
      <c r="T38" s="42"/>
      <c r="U38" s="42"/>
      <c r="V38" s="17">
        <f t="shared" si="3"/>
        <v>0</v>
      </c>
      <c r="W38" s="27">
        <f t="shared" si="4"/>
        <v>0</v>
      </c>
    </row>
    <row r="39" spans="1:23" x14ac:dyDescent="0.35">
      <c r="A39" s="38">
        <v>3924573</v>
      </c>
      <c r="B39" s="38" t="s">
        <v>2256</v>
      </c>
      <c r="C39" s="39" t="s">
        <v>2257</v>
      </c>
      <c r="D39" s="40" t="s">
        <v>14</v>
      </c>
      <c r="E39" s="40" t="s">
        <v>496</v>
      </c>
      <c r="F39" s="40" t="s">
        <v>496</v>
      </c>
      <c r="G39" s="40" t="s">
        <v>578</v>
      </c>
      <c r="H39" s="40" t="s">
        <v>496</v>
      </c>
      <c r="I39" s="40" t="s">
        <v>2254</v>
      </c>
      <c r="J39" s="40" t="s">
        <v>2255</v>
      </c>
      <c r="K39" s="41">
        <v>48</v>
      </c>
      <c r="L39" s="40">
        <v>636105</v>
      </c>
      <c r="M39" s="40">
        <v>485287</v>
      </c>
      <c r="N39" s="40">
        <v>1</v>
      </c>
      <c r="O39" s="42"/>
      <c r="P39" s="42"/>
      <c r="Q39" s="42"/>
      <c r="R39" s="17">
        <f t="shared" si="1"/>
        <v>0</v>
      </c>
      <c r="S39" s="27">
        <f t="shared" si="2"/>
        <v>0</v>
      </c>
      <c r="T39" s="42"/>
      <c r="U39" s="42"/>
      <c r="V39" s="17">
        <f t="shared" si="3"/>
        <v>0</v>
      </c>
      <c r="W39" s="27">
        <f t="shared" si="4"/>
        <v>0</v>
      </c>
    </row>
    <row r="40" spans="1:23" x14ac:dyDescent="0.35">
      <c r="A40" s="38">
        <v>4014726</v>
      </c>
      <c r="B40" s="38" t="s">
        <v>2271</v>
      </c>
      <c r="C40" s="39" t="s">
        <v>2272</v>
      </c>
      <c r="D40" s="40" t="s">
        <v>14</v>
      </c>
      <c r="E40" s="40" t="s">
        <v>496</v>
      </c>
      <c r="F40" s="40" t="s">
        <v>496</v>
      </c>
      <c r="G40" s="40" t="s">
        <v>506</v>
      </c>
      <c r="H40" s="40" t="s">
        <v>496</v>
      </c>
      <c r="I40" s="40" t="s">
        <v>2273</v>
      </c>
      <c r="J40" s="40" t="s">
        <v>2274</v>
      </c>
      <c r="K40" s="41">
        <v>4</v>
      </c>
      <c r="L40" s="40">
        <v>646394</v>
      </c>
      <c r="M40" s="40">
        <v>485809</v>
      </c>
      <c r="N40" s="40">
        <v>1</v>
      </c>
      <c r="O40" s="42"/>
      <c r="P40" s="42"/>
      <c r="Q40" s="42"/>
      <c r="R40" s="17">
        <f t="shared" si="1"/>
        <v>0</v>
      </c>
      <c r="S40" s="27">
        <f t="shared" si="2"/>
        <v>0</v>
      </c>
      <c r="T40" s="42"/>
      <c r="U40" s="42"/>
      <c r="V40" s="17">
        <f t="shared" si="3"/>
        <v>0</v>
      </c>
      <c r="W40" s="27">
        <f t="shared" si="4"/>
        <v>0</v>
      </c>
    </row>
    <row r="41" spans="1:23" x14ac:dyDescent="0.35">
      <c r="A41" s="38">
        <v>4006402</v>
      </c>
      <c r="B41" s="38" t="s">
        <v>2303</v>
      </c>
      <c r="C41" s="39" t="s">
        <v>2304</v>
      </c>
      <c r="D41" s="40" t="s">
        <v>14</v>
      </c>
      <c r="E41" s="40" t="s">
        <v>496</v>
      </c>
      <c r="F41" s="40" t="s">
        <v>496</v>
      </c>
      <c r="G41" s="40" t="s">
        <v>506</v>
      </c>
      <c r="H41" s="40" t="s">
        <v>496</v>
      </c>
      <c r="I41" s="40" t="s">
        <v>2305</v>
      </c>
      <c r="J41" s="40" t="s">
        <v>2306</v>
      </c>
      <c r="K41" s="41">
        <v>19</v>
      </c>
      <c r="L41" s="40">
        <v>649901</v>
      </c>
      <c r="M41" s="40">
        <v>482242</v>
      </c>
      <c r="N41" s="40">
        <v>1</v>
      </c>
      <c r="O41" s="42"/>
      <c r="P41" s="42"/>
      <c r="Q41" s="42"/>
      <c r="R41" s="17">
        <f t="shared" si="1"/>
        <v>0</v>
      </c>
      <c r="S41" s="27">
        <f t="shared" si="2"/>
        <v>0</v>
      </c>
      <c r="T41" s="42"/>
      <c r="U41" s="42"/>
      <c r="V41" s="17">
        <f t="shared" si="3"/>
        <v>0</v>
      </c>
      <c r="W41" s="27">
        <f t="shared" si="4"/>
        <v>0</v>
      </c>
    </row>
    <row r="42" spans="1:23" x14ac:dyDescent="0.35">
      <c r="A42" s="38">
        <v>4009487</v>
      </c>
      <c r="B42" s="38" t="s">
        <v>2336</v>
      </c>
      <c r="C42" s="39" t="s">
        <v>2337</v>
      </c>
      <c r="D42" s="40" t="s">
        <v>14</v>
      </c>
      <c r="E42" s="40" t="s">
        <v>496</v>
      </c>
      <c r="F42" s="40" t="s">
        <v>496</v>
      </c>
      <c r="G42" s="40" t="s">
        <v>506</v>
      </c>
      <c r="H42" s="40" t="s">
        <v>496</v>
      </c>
      <c r="I42" s="40" t="s">
        <v>2338</v>
      </c>
      <c r="J42" s="40" t="s">
        <v>2339</v>
      </c>
      <c r="K42" s="41" t="s">
        <v>2340</v>
      </c>
      <c r="L42" s="40">
        <v>651452</v>
      </c>
      <c r="M42" s="40">
        <v>480578</v>
      </c>
      <c r="N42" s="40">
        <v>1</v>
      </c>
      <c r="O42" s="42"/>
      <c r="P42" s="42"/>
      <c r="Q42" s="42"/>
      <c r="R42" s="17">
        <f t="shared" si="1"/>
        <v>0</v>
      </c>
      <c r="S42" s="27">
        <f t="shared" si="2"/>
        <v>0</v>
      </c>
      <c r="T42" s="42"/>
      <c r="U42" s="42"/>
      <c r="V42" s="17">
        <f t="shared" si="3"/>
        <v>0</v>
      </c>
      <c r="W42" s="27">
        <f t="shared" si="4"/>
        <v>0</v>
      </c>
    </row>
    <row r="43" spans="1:23" x14ac:dyDescent="0.35">
      <c r="A43" s="38">
        <v>3918064</v>
      </c>
      <c r="B43" s="38" t="s">
        <v>2461</v>
      </c>
      <c r="C43" s="39" t="s">
        <v>2462</v>
      </c>
      <c r="D43" s="40" t="s">
        <v>14</v>
      </c>
      <c r="E43" s="40" t="s">
        <v>496</v>
      </c>
      <c r="F43" s="40" t="s">
        <v>496</v>
      </c>
      <c r="G43" s="40" t="s">
        <v>549</v>
      </c>
      <c r="H43" s="40" t="s">
        <v>496</v>
      </c>
      <c r="I43" s="40" t="s">
        <v>2463</v>
      </c>
      <c r="J43" s="40" t="s">
        <v>2464</v>
      </c>
      <c r="K43" s="41">
        <v>4</v>
      </c>
      <c r="L43" s="40">
        <v>637883</v>
      </c>
      <c r="M43" s="40">
        <v>481768</v>
      </c>
      <c r="N43" s="40">
        <v>1</v>
      </c>
      <c r="O43" s="42"/>
      <c r="P43" s="42"/>
      <c r="Q43" s="42"/>
      <c r="R43" s="17">
        <f t="shared" si="1"/>
        <v>0</v>
      </c>
      <c r="S43" s="27">
        <f t="shared" si="2"/>
        <v>0</v>
      </c>
      <c r="T43" s="42"/>
      <c r="U43" s="42"/>
      <c r="V43" s="17">
        <f t="shared" si="3"/>
        <v>0</v>
      </c>
      <c r="W43" s="27">
        <f t="shared" si="4"/>
        <v>0</v>
      </c>
    </row>
    <row r="44" spans="1:23" x14ac:dyDescent="0.35">
      <c r="A44" s="38">
        <v>3949299</v>
      </c>
      <c r="B44" s="38" t="s">
        <v>2478</v>
      </c>
      <c r="C44" s="39" t="s">
        <v>2479</v>
      </c>
      <c r="D44" s="40" t="s">
        <v>14</v>
      </c>
      <c r="E44" s="40" t="s">
        <v>496</v>
      </c>
      <c r="F44" s="40" t="s">
        <v>496</v>
      </c>
      <c r="G44" s="40" t="s">
        <v>529</v>
      </c>
      <c r="H44" s="40" t="s">
        <v>496</v>
      </c>
      <c r="I44" s="40" t="s">
        <v>2480</v>
      </c>
      <c r="J44" s="40" t="s">
        <v>2481</v>
      </c>
      <c r="K44" s="41">
        <v>18</v>
      </c>
      <c r="L44" s="40">
        <v>651687</v>
      </c>
      <c r="M44" s="40">
        <v>486490</v>
      </c>
      <c r="N44" s="40">
        <v>1</v>
      </c>
      <c r="O44" s="42"/>
      <c r="P44" s="42"/>
      <c r="Q44" s="42"/>
      <c r="R44" s="17">
        <f t="shared" si="1"/>
        <v>0</v>
      </c>
      <c r="S44" s="27">
        <f t="shared" si="2"/>
        <v>0</v>
      </c>
      <c r="T44" s="42"/>
      <c r="U44" s="42"/>
      <c r="V44" s="17">
        <f t="shared" si="3"/>
        <v>0</v>
      </c>
      <c r="W44" s="27">
        <f t="shared" si="4"/>
        <v>0</v>
      </c>
    </row>
    <row r="45" spans="1:23" x14ac:dyDescent="0.35">
      <c r="A45" s="38">
        <v>3974482</v>
      </c>
      <c r="B45" s="38" t="s">
        <v>2504</v>
      </c>
      <c r="C45" s="39" t="s">
        <v>2505</v>
      </c>
      <c r="D45" s="40" t="s">
        <v>14</v>
      </c>
      <c r="E45" s="40" t="s">
        <v>496</v>
      </c>
      <c r="F45" s="40" t="s">
        <v>496</v>
      </c>
      <c r="G45" s="40" t="s">
        <v>524</v>
      </c>
      <c r="H45" s="40" t="s">
        <v>496</v>
      </c>
      <c r="I45" s="40" t="s">
        <v>2506</v>
      </c>
      <c r="J45" s="40" t="s">
        <v>2507</v>
      </c>
      <c r="K45" s="41">
        <v>4</v>
      </c>
      <c r="L45" s="40">
        <v>631940</v>
      </c>
      <c r="M45" s="40">
        <v>494406</v>
      </c>
      <c r="N45" s="40">
        <v>1</v>
      </c>
      <c r="O45" s="42"/>
      <c r="P45" s="42"/>
      <c r="Q45" s="42"/>
      <c r="R45" s="17">
        <f t="shared" si="1"/>
        <v>0</v>
      </c>
      <c r="S45" s="27">
        <f t="shared" si="2"/>
        <v>0</v>
      </c>
      <c r="T45" s="42"/>
      <c r="U45" s="42"/>
      <c r="V45" s="17">
        <f t="shared" si="3"/>
        <v>0</v>
      </c>
      <c r="W45" s="27">
        <f t="shared" si="4"/>
        <v>0</v>
      </c>
    </row>
    <row r="46" spans="1:23" x14ac:dyDescent="0.35">
      <c r="A46" s="38">
        <v>3951859</v>
      </c>
      <c r="B46" s="38" t="s">
        <v>2530</v>
      </c>
      <c r="C46" s="39" t="s">
        <v>2531</v>
      </c>
      <c r="D46" s="40" t="s">
        <v>14</v>
      </c>
      <c r="E46" s="40" t="s">
        <v>496</v>
      </c>
      <c r="F46" s="40" t="s">
        <v>496</v>
      </c>
      <c r="G46" s="40" t="s">
        <v>529</v>
      </c>
      <c r="H46" s="40" t="s">
        <v>496</v>
      </c>
      <c r="I46" s="40" t="s">
        <v>2532</v>
      </c>
      <c r="J46" s="40" t="s">
        <v>2533</v>
      </c>
      <c r="K46" s="41" t="s">
        <v>2366</v>
      </c>
      <c r="L46" s="40">
        <v>653230</v>
      </c>
      <c r="M46" s="40">
        <v>486721</v>
      </c>
      <c r="N46" s="40">
        <v>1</v>
      </c>
      <c r="O46" s="42"/>
      <c r="P46" s="42"/>
      <c r="Q46" s="42"/>
      <c r="R46" s="17">
        <f t="shared" si="1"/>
        <v>0</v>
      </c>
      <c r="S46" s="27">
        <f t="shared" si="2"/>
        <v>0</v>
      </c>
      <c r="T46" s="42"/>
      <c r="U46" s="42"/>
      <c r="V46" s="17">
        <f t="shared" si="3"/>
        <v>0</v>
      </c>
      <c r="W46" s="27">
        <f t="shared" si="4"/>
        <v>0</v>
      </c>
    </row>
  </sheetData>
  <sheetProtection algorithmName="SHA-512" hashValue="QPnYAZh126osZmV1aRspppfAoWKQSog2dKfw2AWqAlHYzZkl3cXITwrh7zKW2yh3Tk0H6Nvk3C9zJTS2sUopZQ==" saltValue="OFVvlXyUjdwozqXzBb6ipA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20"/>
  <sheetViews>
    <sheetView topLeftCell="A9" workbookViewId="0">
      <selection activeCell="T16" sqref="T16:U320"/>
    </sheetView>
  </sheetViews>
  <sheetFormatPr defaultColWidth="8.7265625" defaultRowHeight="14.5" x14ac:dyDescent="0.35"/>
  <cols>
    <col min="1" max="1" width="8.7265625" style="4"/>
    <col min="2" max="2" width="12.54296875" style="4" customWidth="1"/>
    <col min="3" max="11" width="8.7265625" style="4"/>
    <col min="12" max="12" width="14.54296875" style="4" customWidth="1"/>
    <col min="13" max="14" width="8.7265625" style="4"/>
    <col min="15" max="15" width="15.453125" style="4" customWidth="1"/>
    <col min="16" max="16" width="12.81640625" style="4" customWidth="1"/>
    <col min="17" max="17" width="19.54296875" style="4" customWidth="1"/>
    <col min="18" max="18" width="8.7265625" style="4"/>
    <col min="19" max="19" width="14.26953125" style="4" customWidth="1"/>
    <col min="20" max="20" width="8.7265625" style="4"/>
    <col min="21" max="21" width="18.81640625" style="4" customWidth="1"/>
    <col min="22" max="22" width="8.7265625" style="4"/>
    <col min="23" max="23" width="15.26953125" style="4" customWidth="1"/>
    <col min="24" max="16384" width="8.7265625" style="4"/>
  </cols>
  <sheetData>
    <row r="1" spans="1:23" ht="15" thickBot="1" x14ac:dyDescent="0.4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" thickTop="1" x14ac:dyDescent="0.35">
      <c r="A2" s="1">
        <v>67</v>
      </c>
      <c r="B2" s="1">
        <f>M14</f>
        <v>305</v>
      </c>
      <c r="C2" s="1" t="str">
        <f>E16</f>
        <v>WARSZAWA</v>
      </c>
      <c r="D2" s="1"/>
      <c r="E2" s="1"/>
      <c r="F2" s="1"/>
      <c r="G2" s="112" t="s">
        <v>3787</v>
      </c>
      <c r="H2" s="113"/>
      <c r="I2" s="114"/>
      <c r="J2" s="115" t="s">
        <v>3788</v>
      </c>
      <c r="K2" s="116"/>
      <c r="L2" s="117"/>
      <c r="Q2" s="5"/>
      <c r="R2" s="5"/>
      <c r="S2" s="5"/>
      <c r="T2" s="5"/>
    </row>
    <row r="3" spans="1:23" x14ac:dyDescent="0.3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2" x14ac:dyDescent="0.35">
      <c r="A4" s="118" t="s">
        <v>3795</v>
      </c>
      <c r="B4" s="118"/>
      <c r="C4" s="118"/>
      <c r="D4" s="118"/>
      <c r="E4" s="118"/>
      <c r="F4" s="10" t="s">
        <v>3796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106" t="s">
        <v>3797</v>
      </c>
      <c r="O4" s="107"/>
      <c r="P4" s="14">
        <v>1</v>
      </c>
      <c r="Q4" s="88"/>
      <c r="R4" s="89"/>
      <c r="S4" s="89"/>
      <c r="T4" s="89"/>
      <c r="U4" s="89"/>
      <c r="V4" s="90"/>
    </row>
    <row r="5" spans="1:23" ht="42" x14ac:dyDescent="0.35">
      <c r="A5" s="118" t="s">
        <v>3798</v>
      </c>
      <c r="B5" s="118"/>
      <c r="C5" s="118"/>
      <c r="D5" s="118"/>
      <c r="E5" s="118"/>
      <c r="F5" s="10" t="s">
        <v>3799</v>
      </c>
      <c r="G5" s="11">
        <f>ROUND(J5/M14/60,2)</f>
        <v>0</v>
      </c>
      <c r="H5" s="12">
        <f>ROUND(K5/M14/60,0)</f>
        <v>0</v>
      </c>
      <c r="I5" s="13">
        <f>G4+H4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106"/>
      <c r="O5" s="107"/>
      <c r="P5" s="14">
        <v>2</v>
      </c>
      <c r="Q5" s="88"/>
      <c r="R5" s="89"/>
      <c r="S5" s="89"/>
      <c r="T5" s="89"/>
      <c r="U5" s="89"/>
      <c r="V5" s="90"/>
    </row>
    <row r="6" spans="1:23" ht="64" x14ac:dyDescent="0.35">
      <c r="A6" s="108" t="s">
        <v>3800</v>
      </c>
      <c r="B6" s="108"/>
      <c r="C6" s="108"/>
      <c r="D6" s="108"/>
      <c r="E6" s="108"/>
      <c r="F6" s="3" t="s">
        <v>3801</v>
      </c>
      <c r="G6" s="15"/>
      <c r="H6" s="12">
        <f t="shared" ref="H6:H10" si="0">G6*0.23</f>
        <v>0</v>
      </c>
      <c r="I6" s="31">
        <f>ROUND(G6+H6,2)</f>
        <v>0</v>
      </c>
      <c r="J6" s="109" t="s">
        <v>3802</v>
      </c>
      <c r="K6" s="110"/>
      <c r="L6" s="111"/>
      <c r="P6" s="9" t="s">
        <v>3793</v>
      </c>
      <c r="Q6" s="1" t="s">
        <v>3794</v>
      </c>
      <c r="S6" s="5"/>
      <c r="T6" s="5"/>
    </row>
    <row r="7" spans="1:23" ht="64" x14ac:dyDescent="0.35">
      <c r="A7" s="108" t="s">
        <v>3803</v>
      </c>
      <c r="B7" s="108"/>
      <c r="C7" s="108"/>
      <c r="D7" s="108"/>
      <c r="E7" s="108"/>
      <c r="F7" s="3" t="s">
        <v>3804</v>
      </c>
      <c r="G7" s="15"/>
      <c r="H7" s="12">
        <f t="shared" si="0"/>
        <v>0</v>
      </c>
      <c r="I7" s="31">
        <f>ROUND(G6+H6,2)</f>
        <v>0</v>
      </c>
      <c r="J7" s="109" t="s">
        <v>3802</v>
      </c>
      <c r="K7" s="110"/>
      <c r="L7" s="111"/>
      <c r="P7" s="9"/>
      <c r="Q7" s="1"/>
      <c r="S7" s="5"/>
      <c r="T7" s="5"/>
    </row>
    <row r="8" spans="1:23" ht="53.5" x14ac:dyDescent="0.35">
      <c r="A8" s="108" t="s">
        <v>3805</v>
      </c>
      <c r="B8" s="108"/>
      <c r="C8" s="108"/>
      <c r="D8" s="108"/>
      <c r="E8" s="108"/>
      <c r="F8" s="3" t="s">
        <v>3806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106" t="s">
        <v>3807</v>
      </c>
      <c r="O8" s="107"/>
      <c r="P8" s="14">
        <v>1</v>
      </c>
      <c r="Q8" s="88"/>
      <c r="R8" s="89"/>
      <c r="S8" s="89"/>
      <c r="T8" s="89"/>
      <c r="U8" s="89"/>
      <c r="V8" s="90"/>
    </row>
    <row r="9" spans="1:23" ht="43" x14ac:dyDescent="0.35">
      <c r="A9" s="91" t="s">
        <v>3808</v>
      </c>
      <c r="B9" s="91"/>
      <c r="C9" s="91"/>
      <c r="D9" s="91"/>
      <c r="E9" s="91"/>
      <c r="F9" s="3" t="s">
        <v>3809</v>
      </c>
      <c r="G9" s="15"/>
      <c r="H9" s="12">
        <f t="shared" si="0"/>
        <v>0</v>
      </c>
      <c r="I9" s="31">
        <f>ROUND(G9+H9,2)</f>
        <v>0</v>
      </c>
      <c r="J9" s="92" t="s">
        <v>3802</v>
      </c>
      <c r="K9" s="93"/>
      <c r="L9" s="94"/>
      <c r="M9" s="1"/>
      <c r="N9" s="16"/>
      <c r="W9" s="17"/>
    </row>
    <row r="10" spans="1:23" ht="54" thickBot="1" x14ac:dyDescent="0.4">
      <c r="A10" s="91" t="s">
        <v>3810</v>
      </c>
      <c r="B10" s="91"/>
      <c r="C10" s="91"/>
      <c r="D10" s="91"/>
      <c r="E10" s="91"/>
      <c r="F10" s="3" t="s">
        <v>3811</v>
      </c>
      <c r="G10" s="18"/>
      <c r="H10" s="19">
        <f t="shared" si="0"/>
        <v>0</v>
      </c>
      <c r="I10" s="31">
        <f>ROUND(G10+H10,2)</f>
        <v>0</v>
      </c>
      <c r="J10" s="95" t="s">
        <v>3802</v>
      </c>
      <c r="K10" s="96"/>
      <c r="L10" s="97"/>
      <c r="M10" s="1"/>
      <c r="N10" s="1"/>
    </row>
    <row r="11" spans="1:23" ht="15" thickTop="1" x14ac:dyDescent="0.35">
      <c r="A11" s="20"/>
      <c r="B11" s="20"/>
      <c r="C11" s="20"/>
      <c r="D11" s="20"/>
      <c r="H11" s="20"/>
      <c r="I11" s="98"/>
      <c r="J11" s="99"/>
      <c r="K11" s="99"/>
      <c r="L11" s="100"/>
      <c r="M11" s="33" t="s">
        <v>3812</v>
      </c>
      <c r="N11" s="34"/>
      <c r="O11" s="1"/>
      <c r="P11" s="1"/>
      <c r="Q11" s="1"/>
      <c r="R11" s="1"/>
      <c r="S11" s="1"/>
      <c r="T11" s="1"/>
      <c r="U11" s="1"/>
      <c r="V11" s="21"/>
    </row>
    <row r="12" spans="1:23" ht="15" thickBot="1" x14ac:dyDescent="0.4">
      <c r="A12" s="20"/>
      <c r="B12" s="20"/>
      <c r="C12" s="20"/>
      <c r="D12" s="20"/>
      <c r="H12" s="22" t="s">
        <v>3813</v>
      </c>
      <c r="I12" s="101"/>
      <c r="J12" s="102"/>
      <c r="K12" s="102"/>
      <c r="L12" s="103"/>
      <c r="M12" s="104" t="s">
        <v>3814</v>
      </c>
      <c r="N12" s="105"/>
      <c r="O12" s="105"/>
      <c r="P12" s="105"/>
      <c r="Q12" s="105"/>
      <c r="R12" s="105"/>
      <c r="S12" s="105"/>
      <c r="T12" s="105"/>
      <c r="U12" s="105"/>
      <c r="V12" s="105"/>
    </row>
    <row r="13" spans="1:23" ht="15" thickTop="1" x14ac:dyDescent="0.35"/>
    <row r="14" spans="1:23" ht="34.5" customHeight="1" x14ac:dyDescent="0.3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305</v>
      </c>
      <c r="N14" s="25">
        <f>SUM(N16:N400)</f>
        <v>305</v>
      </c>
      <c r="P14" s="86" t="s">
        <v>3815</v>
      </c>
      <c r="Q14" s="87"/>
      <c r="R14" s="87"/>
      <c r="S14" s="87"/>
      <c r="T14" s="86" t="s">
        <v>3816</v>
      </c>
      <c r="U14" s="87"/>
      <c r="V14" s="87"/>
      <c r="W14" s="87"/>
    </row>
    <row r="15" spans="1:23" ht="73.5" x14ac:dyDescent="0.35">
      <c r="A15" s="35" t="s">
        <v>1</v>
      </c>
      <c r="B15" s="35" t="s">
        <v>2</v>
      </c>
      <c r="C15" s="36" t="s">
        <v>3</v>
      </c>
      <c r="D15" s="37" t="s">
        <v>4</v>
      </c>
      <c r="E15" s="37" t="s">
        <v>5</v>
      </c>
      <c r="F15" s="37" t="s">
        <v>6</v>
      </c>
      <c r="G15" s="37" t="s">
        <v>7</v>
      </c>
      <c r="H15" s="37" t="s">
        <v>8</v>
      </c>
      <c r="I15" s="37" t="s">
        <v>9</v>
      </c>
      <c r="J15" s="37" t="s">
        <v>10</v>
      </c>
      <c r="K15" s="37" t="s">
        <v>11</v>
      </c>
      <c r="L15" s="37" t="s">
        <v>12</v>
      </c>
      <c r="M15" s="37" t="s">
        <v>13</v>
      </c>
      <c r="N15" s="37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35">
      <c r="A16" s="38">
        <v>4001121</v>
      </c>
      <c r="B16" s="38" t="s">
        <v>504</v>
      </c>
      <c r="C16" s="39" t="s">
        <v>505</v>
      </c>
      <c r="D16" s="40" t="s">
        <v>14</v>
      </c>
      <c r="E16" s="40" t="s">
        <v>496</v>
      </c>
      <c r="F16" s="40" t="s">
        <v>496</v>
      </c>
      <c r="G16" s="40" t="s">
        <v>506</v>
      </c>
      <c r="H16" s="40" t="s">
        <v>496</v>
      </c>
      <c r="I16" s="40" t="s">
        <v>507</v>
      </c>
      <c r="J16" s="40" t="s">
        <v>508</v>
      </c>
      <c r="K16" s="41">
        <v>16</v>
      </c>
      <c r="L16" s="40">
        <v>648140</v>
      </c>
      <c r="M16" s="40">
        <v>485755</v>
      </c>
      <c r="N16" s="40">
        <v>1</v>
      </c>
      <c r="O16" s="42"/>
      <c r="P16" s="42"/>
      <c r="Q16" s="42"/>
      <c r="R16" s="17">
        <f>ROUND(Q16*0.23,2)</f>
        <v>0</v>
      </c>
      <c r="S16" s="27">
        <f>ROUND(Q16,2)+R16</f>
        <v>0</v>
      </c>
      <c r="T16" s="42"/>
      <c r="U16" s="42"/>
      <c r="V16" s="17">
        <f>ROUND(U16*0.23,2)</f>
        <v>0</v>
      </c>
      <c r="W16" s="27">
        <f>ROUND(U16,2)+V16</f>
        <v>0</v>
      </c>
    </row>
    <row r="17" spans="1:23" x14ac:dyDescent="0.35">
      <c r="A17" s="38">
        <v>3930432</v>
      </c>
      <c r="B17" s="38" t="s">
        <v>509</v>
      </c>
      <c r="C17" s="39" t="s">
        <v>510</v>
      </c>
      <c r="D17" s="40" t="s">
        <v>14</v>
      </c>
      <c r="E17" s="40" t="s">
        <v>496</v>
      </c>
      <c r="F17" s="40" t="s">
        <v>496</v>
      </c>
      <c r="G17" s="40" t="s">
        <v>497</v>
      </c>
      <c r="H17" s="40" t="s">
        <v>496</v>
      </c>
      <c r="I17" s="40" t="s">
        <v>511</v>
      </c>
      <c r="J17" s="40" t="s">
        <v>512</v>
      </c>
      <c r="K17" s="41">
        <v>7</v>
      </c>
      <c r="L17" s="40">
        <v>640989</v>
      </c>
      <c r="M17" s="40">
        <v>486439</v>
      </c>
      <c r="N17" s="40">
        <v>1</v>
      </c>
      <c r="O17" s="42"/>
      <c r="P17" s="42"/>
      <c r="Q17" s="42"/>
      <c r="R17" s="17">
        <f t="shared" ref="R17:R80" si="1">ROUND(Q17*0.23,2)</f>
        <v>0</v>
      </c>
      <c r="S17" s="27">
        <f t="shared" ref="S17:S80" si="2">ROUND(Q17,2)+R17</f>
        <v>0</v>
      </c>
      <c r="T17" s="42"/>
      <c r="U17" s="42"/>
      <c r="V17" s="17">
        <f t="shared" ref="V17:V80" si="3">ROUND(U17*0.23,2)</f>
        <v>0</v>
      </c>
      <c r="W17" s="27">
        <f t="shared" ref="W17:W80" si="4">ROUND(U17,2)+V17</f>
        <v>0</v>
      </c>
    </row>
    <row r="18" spans="1:23" x14ac:dyDescent="0.35">
      <c r="A18" s="38">
        <v>3973607</v>
      </c>
      <c r="B18" s="38" t="s">
        <v>534</v>
      </c>
      <c r="C18" s="39" t="s">
        <v>535</v>
      </c>
      <c r="D18" s="40" t="s">
        <v>14</v>
      </c>
      <c r="E18" s="40" t="s">
        <v>496</v>
      </c>
      <c r="F18" s="40" t="s">
        <v>496</v>
      </c>
      <c r="G18" s="40" t="s">
        <v>524</v>
      </c>
      <c r="H18" s="40" t="s">
        <v>496</v>
      </c>
      <c r="I18" s="40" t="s">
        <v>536</v>
      </c>
      <c r="J18" s="40" t="s">
        <v>537</v>
      </c>
      <c r="K18" s="41">
        <v>48</v>
      </c>
      <c r="L18" s="40">
        <v>631679</v>
      </c>
      <c r="M18" s="40">
        <v>491749</v>
      </c>
      <c r="N18" s="40">
        <v>1</v>
      </c>
      <c r="O18" s="42"/>
      <c r="P18" s="42"/>
      <c r="Q18" s="42"/>
      <c r="R18" s="17">
        <f t="shared" si="1"/>
        <v>0</v>
      </c>
      <c r="S18" s="27">
        <f t="shared" si="2"/>
        <v>0</v>
      </c>
      <c r="T18" s="42"/>
      <c r="U18" s="42"/>
      <c r="V18" s="17">
        <f t="shared" si="3"/>
        <v>0</v>
      </c>
      <c r="W18" s="27">
        <f t="shared" si="4"/>
        <v>0</v>
      </c>
    </row>
    <row r="19" spans="1:23" x14ac:dyDescent="0.35">
      <c r="A19" s="38">
        <v>4025420</v>
      </c>
      <c r="B19" s="38" t="s">
        <v>538</v>
      </c>
      <c r="C19" s="39" t="s">
        <v>539</v>
      </c>
      <c r="D19" s="40" t="s">
        <v>14</v>
      </c>
      <c r="E19" s="40" t="s">
        <v>496</v>
      </c>
      <c r="F19" s="40" t="s">
        <v>496</v>
      </c>
      <c r="G19" s="40" t="s">
        <v>540</v>
      </c>
      <c r="H19" s="40" t="s">
        <v>496</v>
      </c>
      <c r="I19" s="40" t="s">
        <v>541</v>
      </c>
      <c r="J19" s="40" t="s">
        <v>542</v>
      </c>
      <c r="K19" s="41">
        <v>11</v>
      </c>
      <c r="L19" s="40">
        <v>634927</v>
      </c>
      <c r="M19" s="40">
        <v>481474</v>
      </c>
      <c r="N19" s="40">
        <v>1</v>
      </c>
      <c r="O19" s="42"/>
      <c r="P19" s="42"/>
      <c r="Q19" s="42"/>
      <c r="R19" s="17">
        <f t="shared" si="1"/>
        <v>0</v>
      </c>
      <c r="S19" s="27">
        <f t="shared" si="2"/>
        <v>0</v>
      </c>
      <c r="T19" s="42"/>
      <c r="U19" s="42"/>
      <c r="V19" s="17">
        <f t="shared" si="3"/>
        <v>0</v>
      </c>
      <c r="W19" s="27">
        <f t="shared" si="4"/>
        <v>0</v>
      </c>
    </row>
    <row r="20" spans="1:23" x14ac:dyDescent="0.35">
      <c r="A20" s="38">
        <v>4025194</v>
      </c>
      <c r="B20" s="38" t="s">
        <v>543</v>
      </c>
      <c r="C20" s="39" t="s">
        <v>544</v>
      </c>
      <c r="D20" s="40" t="s">
        <v>14</v>
      </c>
      <c r="E20" s="40" t="s">
        <v>496</v>
      </c>
      <c r="F20" s="40" t="s">
        <v>496</v>
      </c>
      <c r="G20" s="40" t="s">
        <v>540</v>
      </c>
      <c r="H20" s="40" t="s">
        <v>496</v>
      </c>
      <c r="I20" s="40" t="s">
        <v>541</v>
      </c>
      <c r="J20" s="40" t="s">
        <v>542</v>
      </c>
      <c r="K20" s="41">
        <v>17</v>
      </c>
      <c r="L20" s="40">
        <v>634877</v>
      </c>
      <c r="M20" s="40">
        <v>481644</v>
      </c>
      <c r="N20" s="40">
        <v>1</v>
      </c>
      <c r="O20" s="42"/>
      <c r="P20" s="42"/>
      <c r="Q20" s="42"/>
      <c r="R20" s="17">
        <f t="shared" si="1"/>
        <v>0</v>
      </c>
      <c r="S20" s="27">
        <f t="shared" si="2"/>
        <v>0</v>
      </c>
      <c r="T20" s="42"/>
      <c r="U20" s="42"/>
      <c r="V20" s="17">
        <f t="shared" si="3"/>
        <v>0</v>
      </c>
      <c r="W20" s="27">
        <f t="shared" si="4"/>
        <v>0</v>
      </c>
    </row>
    <row r="21" spans="1:23" x14ac:dyDescent="0.35">
      <c r="A21" s="38">
        <v>3994689</v>
      </c>
      <c r="B21" s="38" t="s">
        <v>545</v>
      </c>
      <c r="C21" s="39" t="s">
        <v>546</v>
      </c>
      <c r="D21" s="40" t="s">
        <v>14</v>
      </c>
      <c r="E21" s="40" t="s">
        <v>496</v>
      </c>
      <c r="F21" s="40" t="s">
        <v>496</v>
      </c>
      <c r="G21" s="40" t="s">
        <v>506</v>
      </c>
      <c r="H21" s="40" t="s">
        <v>496</v>
      </c>
      <c r="I21" s="40" t="s">
        <v>547</v>
      </c>
      <c r="J21" s="40" t="s">
        <v>548</v>
      </c>
      <c r="K21" s="41">
        <v>10</v>
      </c>
      <c r="L21" s="40">
        <v>647006</v>
      </c>
      <c r="M21" s="40">
        <v>487868</v>
      </c>
      <c r="N21" s="40">
        <v>1</v>
      </c>
      <c r="O21" s="42"/>
      <c r="P21" s="42"/>
      <c r="Q21" s="42"/>
      <c r="R21" s="17">
        <f t="shared" si="1"/>
        <v>0</v>
      </c>
      <c r="S21" s="27">
        <f t="shared" si="2"/>
        <v>0</v>
      </c>
      <c r="T21" s="42"/>
      <c r="U21" s="42"/>
      <c r="V21" s="17">
        <f t="shared" si="3"/>
        <v>0</v>
      </c>
      <c r="W21" s="27">
        <f t="shared" si="4"/>
        <v>0</v>
      </c>
    </row>
    <row r="22" spans="1:23" x14ac:dyDescent="0.35">
      <c r="A22" s="38">
        <v>3921626</v>
      </c>
      <c r="B22" s="38" t="s">
        <v>550</v>
      </c>
      <c r="C22" s="39" t="s">
        <v>551</v>
      </c>
      <c r="D22" s="40" t="s">
        <v>14</v>
      </c>
      <c r="E22" s="40" t="s">
        <v>496</v>
      </c>
      <c r="F22" s="40" t="s">
        <v>496</v>
      </c>
      <c r="G22" s="40" t="s">
        <v>549</v>
      </c>
      <c r="H22" s="40" t="s">
        <v>496</v>
      </c>
      <c r="I22" s="40" t="s">
        <v>552</v>
      </c>
      <c r="J22" s="40" t="s">
        <v>553</v>
      </c>
      <c r="K22" s="41">
        <v>3</v>
      </c>
      <c r="L22" s="40">
        <v>636975</v>
      </c>
      <c r="M22" s="40">
        <v>482766</v>
      </c>
      <c r="N22" s="40">
        <v>1</v>
      </c>
      <c r="O22" s="42"/>
      <c r="P22" s="42"/>
      <c r="Q22" s="42"/>
      <c r="R22" s="17">
        <f t="shared" si="1"/>
        <v>0</v>
      </c>
      <c r="S22" s="27">
        <f t="shared" si="2"/>
        <v>0</v>
      </c>
      <c r="T22" s="42"/>
      <c r="U22" s="42"/>
      <c r="V22" s="17">
        <f t="shared" si="3"/>
        <v>0</v>
      </c>
      <c r="W22" s="27">
        <f t="shared" si="4"/>
        <v>0</v>
      </c>
    </row>
    <row r="23" spans="1:23" x14ac:dyDescent="0.35">
      <c r="A23" s="38">
        <v>3971479</v>
      </c>
      <c r="B23" s="38" t="s">
        <v>554</v>
      </c>
      <c r="C23" s="39" t="s">
        <v>555</v>
      </c>
      <c r="D23" s="40" t="s">
        <v>14</v>
      </c>
      <c r="E23" s="40" t="s">
        <v>496</v>
      </c>
      <c r="F23" s="40" t="s">
        <v>496</v>
      </c>
      <c r="G23" s="40" t="s">
        <v>524</v>
      </c>
      <c r="H23" s="40" t="s">
        <v>496</v>
      </c>
      <c r="I23" s="40" t="s">
        <v>556</v>
      </c>
      <c r="J23" s="40" t="s">
        <v>557</v>
      </c>
      <c r="K23" s="41">
        <v>35</v>
      </c>
      <c r="L23" s="40">
        <v>631715</v>
      </c>
      <c r="M23" s="40">
        <v>491633</v>
      </c>
      <c r="N23" s="40">
        <v>1</v>
      </c>
      <c r="O23" s="42"/>
      <c r="P23" s="42"/>
      <c r="Q23" s="42"/>
      <c r="R23" s="17">
        <f t="shared" si="1"/>
        <v>0</v>
      </c>
      <c r="S23" s="27">
        <f t="shared" si="2"/>
        <v>0</v>
      </c>
      <c r="T23" s="42"/>
      <c r="U23" s="42"/>
      <c r="V23" s="17">
        <f t="shared" si="3"/>
        <v>0</v>
      </c>
      <c r="W23" s="27">
        <f t="shared" si="4"/>
        <v>0</v>
      </c>
    </row>
    <row r="24" spans="1:23" x14ac:dyDescent="0.35">
      <c r="A24" s="38">
        <v>3921636</v>
      </c>
      <c r="B24" s="38" t="s">
        <v>572</v>
      </c>
      <c r="C24" s="39" t="s">
        <v>573</v>
      </c>
      <c r="D24" s="40" t="s">
        <v>14</v>
      </c>
      <c r="E24" s="40" t="s">
        <v>496</v>
      </c>
      <c r="F24" s="40" t="s">
        <v>496</v>
      </c>
      <c r="G24" s="40" t="s">
        <v>549</v>
      </c>
      <c r="H24" s="40" t="s">
        <v>496</v>
      </c>
      <c r="I24" s="40" t="s">
        <v>574</v>
      </c>
      <c r="J24" s="40" t="s">
        <v>575</v>
      </c>
      <c r="K24" s="41">
        <v>8</v>
      </c>
      <c r="L24" s="40">
        <v>640484</v>
      </c>
      <c r="M24" s="40">
        <v>480903</v>
      </c>
      <c r="N24" s="40">
        <v>1</v>
      </c>
      <c r="O24" s="42"/>
      <c r="P24" s="42"/>
      <c r="Q24" s="42"/>
      <c r="R24" s="17">
        <f t="shared" si="1"/>
        <v>0</v>
      </c>
      <c r="S24" s="27">
        <f t="shared" si="2"/>
        <v>0</v>
      </c>
      <c r="T24" s="42"/>
      <c r="U24" s="42"/>
      <c r="V24" s="17">
        <f t="shared" si="3"/>
        <v>0</v>
      </c>
      <c r="W24" s="27">
        <f t="shared" si="4"/>
        <v>0</v>
      </c>
    </row>
    <row r="25" spans="1:23" x14ac:dyDescent="0.35">
      <c r="A25" s="38">
        <v>3924056</v>
      </c>
      <c r="B25" s="38" t="s">
        <v>580</v>
      </c>
      <c r="C25" s="39" t="s">
        <v>581</v>
      </c>
      <c r="D25" s="40" t="s">
        <v>14</v>
      </c>
      <c r="E25" s="40" t="s">
        <v>496</v>
      </c>
      <c r="F25" s="40" t="s">
        <v>496</v>
      </c>
      <c r="G25" s="40" t="s">
        <v>578</v>
      </c>
      <c r="H25" s="40" t="s">
        <v>496</v>
      </c>
      <c r="I25" s="40" t="s">
        <v>579</v>
      </c>
      <c r="J25" s="40" t="s">
        <v>582</v>
      </c>
      <c r="K25" s="41">
        <v>32</v>
      </c>
      <c r="L25" s="40">
        <v>634933</v>
      </c>
      <c r="M25" s="40">
        <v>485513</v>
      </c>
      <c r="N25" s="40">
        <v>1</v>
      </c>
      <c r="O25" s="42"/>
      <c r="P25" s="42"/>
      <c r="Q25" s="42"/>
      <c r="R25" s="17">
        <f t="shared" si="1"/>
        <v>0</v>
      </c>
      <c r="S25" s="27">
        <f t="shared" si="2"/>
        <v>0</v>
      </c>
      <c r="T25" s="42"/>
      <c r="U25" s="42"/>
      <c r="V25" s="17">
        <f t="shared" si="3"/>
        <v>0</v>
      </c>
      <c r="W25" s="27">
        <f t="shared" si="4"/>
        <v>0</v>
      </c>
    </row>
    <row r="26" spans="1:23" x14ac:dyDescent="0.35">
      <c r="A26" s="38">
        <v>3924086</v>
      </c>
      <c r="B26" s="38" t="s">
        <v>583</v>
      </c>
      <c r="C26" s="39" t="s">
        <v>584</v>
      </c>
      <c r="D26" s="40" t="s">
        <v>14</v>
      </c>
      <c r="E26" s="40" t="s">
        <v>496</v>
      </c>
      <c r="F26" s="40" t="s">
        <v>496</v>
      </c>
      <c r="G26" s="40" t="s">
        <v>578</v>
      </c>
      <c r="H26" s="40" t="s">
        <v>496</v>
      </c>
      <c r="I26" s="40" t="s">
        <v>579</v>
      </c>
      <c r="J26" s="40" t="s">
        <v>582</v>
      </c>
      <c r="K26" s="41">
        <v>4</v>
      </c>
      <c r="L26" s="40">
        <v>635345</v>
      </c>
      <c r="M26" s="40">
        <v>485540</v>
      </c>
      <c r="N26" s="40">
        <v>1</v>
      </c>
      <c r="O26" s="42"/>
      <c r="P26" s="42"/>
      <c r="Q26" s="42"/>
      <c r="R26" s="17">
        <f t="shared" si="1"/>
        <v>0</v>
      </c>
      <c r="S26" s="27">
        <f t="shared" si="2"/>
        <v>0</v>
      </c>
      <c r="T26" s="42"/>
      <c r="U26" s="42"/>
      <c r="V26" s="17">
        <f t="shared" si="3"/>
        <v>0</v>
      </c>
      <c r="W26" s="27">
        <f t="shared" si="4"/>
        <v>0</v>
      </c>
    </row>
    <row r="27" spans="1:23" x14ac:dyDescent="0.35">
      <c r="A27" s="38">
        <v>3984676</v>
      </c>
      <c r="B27" s="38" t="s">
        <v>585</v>
      </c>
      <c r="C27" s="39" t="s">
        <v>586</v>
      </c>
      <c r="D27" s="40" t="s">
        <v>14</v>
      </c>
      <c r="E27" s="40" t="s">
        <v>496</v>
      </c>
      <c r="F27" s="40" t="s">
        <v>496</v>
      </c>
      <c r="G27" s="40" t="s">
        <v>569</v>
      </c>
      <c r="H27" s="40" t="s">
        <v>496</v>
      </c>
      <c r="I27" s="40" t="s">
        <v>587</v>
      </c>
      <c r="J27" s="40" t="s">
        <v>588</v>
      </c>
      <c r="K27" s="41">
        <v>2</v>
      </c>
      <c r="L27" s="40">
        <v>637993</v>
      </c>
      <c r="M27" s="40">
        <v>493066</v>
      </c>
      <c r="N27" s="40">
        <v>1</v>
      </c>
      <c r="O27" s="42"/>
      <c r="P27" s="42"/>
      <c r="Q27" s="42"/>
      <c r="R27" s="17">
        <f t="shared" si="1"/>
        <v>0</v>
      </c>
      <c r="S27" s="27">
        <f t="shared" si="2"/>
        <v>0</v>
      </c>
      <c r="T27" s="42"/>
      <c r="U27" s="42"/>
      <c r="V27" s="17">
        <f t="shared" si="3"/>
        <v>0</v>
      </c>
      <c r="W27" s="27">
        <f t="shared" si="4"/>
        <v>0</v>
      </c>
    </row>
    <row r="28" spans="1:23" x14ac:dyDescent="0.35">
      <c r="A28" s="38">
        <v>3924624</v>
      </c>
      <c r="B28" s="38" t="s">
        <v>600</v>
      </c>
      <c r="C28" s="39" t="s">
        <v>601</v>
      </c>
      <c r="D28" s="40" t="s">
        <v>14</v>
      </c>
      <c r="E28" s="40" t="s">
        <v>496</v>
      </c>
      <c r="F28" s="40" t="s">
        <v>496</v>
      </c>
      <c r="G28" s="40" t="s">
        <v>578</v>
      </c>
      <c r="H28" s="40" t="s">
        <v>496</v>
      </c>
      <c r="I28" s="40" t="s">
        <v>602</v>
      </c>
      <c r="J28" s="40" t="s">
        <v>603</v>
      </c>
      <c r="K28" s="41">
        <v>14</v>
      </c>
      <c r="L28" s="40">
        <v>636949</v>
      </c>
      <c r="M28" s="40">
        <v>484599</v>
      </c>
      <c r="N28" s="40">
        <v>1</v>
      </c>
      <c r="O28" s="42"/>
      <c r="P28" s="42"/>
      <c r="Q28" s="42"/>
      <c r="R28" s="17">
        <f t="shared" si="1"/>
        <v>0</v>
      </c>
      <c r="S28" s="27">
        <f t="shared" si="2"/>
        <v>0</v>
      </c>
      <c r="T28" s="42"/>
      <c r="U28" s="42"/>
      <c r="V28" s="17">
        <f t="shared" si="3"/>
        <v>0</v>
      </c>
      <c r="W28" s="27">
        <f t="shared" si="4"/>
        <v>0</v>
      </c>
    </row>
    <row r="29" spans="1:23" x14ac:dyDescent="0.35">
      <c r="A29" s="38">
        <v>3917373</v>
      </c>
      <c r="B29" s="38" t="s">
        <v>616</v>
      </c>
      <c r="C29" s="39" t="s">
        <v>617</v>
      </c>
      <c r="D29" s="40" t="s">
        <v>14</v>
      </c>
      <c r="E29" s="40" t="s">
        <v>496</v>
      </c>
      <c r="F29" s="40" t="s">
        <v>496</v>
      </c>
      <c r="G29" s="40" t="s">
        <v>549</v>
      </c>
      <c r="H29" s="40" t="s">
        <v>496</v>
      </c>
      <c r="I29" s="40" t="s">
        <v>618</v>
      </c>
      <c r="J29" s="40" t="s">
        <v>619</v>
      </c>
      <c r="K29" s="41" t="s">
        <v>620</v>
      </c>
      <c r="L29" s="40">
        <v>636623</v>
      </c>
      <c r="M29" s="40">
        <v>482305</v>
      </c>
      <c r="N29" s="40">
        <v>1</v>
      </c>
      <c r="O29" s="42"/>
      <c r="P29" s="42"/>
      <c r="Q29" s="42"/>
      <c r="R29" s="17">
        <f t="shared" si="1"/>
        <v>0</v>
      </c>
      <c r="S29" s="27">
        <f t="shared" si="2"/>
        <v>0</v>
      </c>
      <c r="T29" s="42"/>
      <c r="U29" s="42"/>
      <c r="V29" s="17">
        <f t="shared" si="3"/>
        <v>0</v>
      </c>
      <c r="W29" s="27">
        <f t="shared" si="4"/>
        <v>0</v>
      </c>
    </row>
    <row r="30" spans="1:23" x14ac:dyDescent="0.35">
      <c r="A30" s="38">
        <v>3921693</v>
      </c>
      <c r="B30" s="38" t="s">
        <v>623</v>
      </c>
      <c r="C30" s="39" t="s">
        <v>624</v>
      </c>
      <c r="D30" s="40" t="s">
        <v>14</v>
      </c>
      <c r="E30" s="40" t="s">
        <v>496</v>
      </c>
      <c r="F30" s="40" t="s">
        <v>496</v>
      </c>
      <c r="G30" s="40" t="s">
        <v>549</v>
      </c>
      <c r="H30" s="40" t="s">
        <v>496</v>
      </c>
      <c r="I30" s="40" t="s">
        <v>618</v>
      </c>
      <c r="J30" s="40" t="s">
        <v>619</v>
      </c>
      <c r="K30" s="41">
        <v>7</v>
      </c>
      <c r="L30" s="40">
        <v>636594</v>
      </c>
      <c r="M30" s="40">
        <v>482504</v>
      </c>
      <c r="N30" s="40">
        <v>1</v>
      </c>
      <c r="O30" s="42"/>
      <c r="P30" s="42"/>
      <c r="Q30" s="42"/>
      <c r="R30" s="17">
        <f t="shared" si="1"/>
        <v>0</v>
      </c>
      <c r="S30" s="27">
        <f t="shared" si="2"/>
        <v>0</v>
      </c>
      <c r="T30" s="42"/>
      <c r="U30" s="42"/>
      <c r="V30" s="17">
        <f t="shared" si="3"/>
        <v>0</v>
      </c>
      <c r="W30" s="27">
        <f t="shared" si="4"/>
        <v>0</v>
      </c>
    </row>
    <row r="31" spans="1:23" x14ac:dyDescent="0.35">
      <c r="A31" s="38">
        <v>3941816</v>
      </c>
      <c r="B31" s="38" t="s">
        <v>631</v>
      </c>
      <c r="C31" s="39" t="s">
        <v>632</v>
      </c>
      <c r="D31" s="40" t="s">
        <v>14</v>
      </c>
      <c r="E31" s="40" t="s">
        <v>496</v>
      </c>
      <c r="F31" s="40" t="s">
        <v>496</v>
      </c>
      <c r="G31" s="40" t="s">
        <v>627</v>
      </c>
      <c r="H31" s="40" t="s">
        <v>496</v>
      </c>
      <c r="I31" s="40" t="s">
        <v>628</v>
      </c>
      <c r="J31" s="40" t="s">
        <v>629</v>
      </c>
      <c r="K31" s="41">
        <v>76</v>
      </c>
      <c r="L31" s="40">
        <v>633765</v>
      </c>
      <c r="M31" s="40">
        <v>486796</v>
      </c>
      <c r="N31" s="40">
        <v>1</v>
      </c>
      <c r="O31" s="42"/>
      <c r="P31" s="42"/>
      <c r="Q31" s="42"/>
      <c r="R31" s="17">
        <f t="shared" si="1"/>
        <v>0</v>
      </c>
      <c r="S31" s="27">
        <f t="shared" si="2"/>
        <v>0</v>
      </c>
      <c r="T31" s="42"/>
      <c r="U31" s="42"/>
      <c r="V31" s="17">
        <f t="shared" si="3"/>
        <v>0</v>
      </c>
      <c r="W31" s="27">
        <f t="shared" si="4"/>
        <v>0</v>
      </c>
    </row>
    <row r="32" spans="1:23" x14ac:dyDescent="0.35">
      <c r="A32" s="38">
        <v>3924632</v>
      </c>
      <c r="B32" s="38" t="s">
        <v>639</v>
      </c>
      <c r="C32" s="39" t="s">
        <v>640</v>
      </c>
      <c r="D32" s="40" t="s">
        <v>14</v>
      </c>
      <c r="E32" s="40" t="s">
        <v>496</v>
      </c>
      <c r="F32" s="40" t="s">
        <v>496</v>
      </c>
      <c r="G32" s="40" t="s">
        <v>578</v>
      </c>
      <c r="H32" s="40" t="s">
        <v>496</v>
      </c>
      <c r="I32" s="40" t="s">
        <v>635</v>
      </c>
      <c r="J32" s="40" t="s">
        <v>636</v>
      </c>
      <c r="K32" s="41">
        <v>44</v>
      </c>
      <c r="L32" s="40">
        <v>634996</v>
      </c>
      <c r="M32" s="40">
        <v>485245</v>
      </c>
      <c r="N32" s="40">
        <v>1</v>
      </c>
      <c r="O32" s="42"/>
      <c r="P32" s="42"/>
      <c r="Q32" s="42"/>
      <c r="R32" s="17">
        <f t="shared" si="1"/>
        <v>0</v>
      </c>
      <c r="S32" s="27">
        <f t="shared" si="2"/>
        <v>0</v>
      </c>
      <c r="T32" s="42"/>
      <c r="U32" s="42"/>
      <c r="V32" s="17">
        <f t="shared" si="3"/>
        <v>0</v>
      </c>
      <c r="W32" s="27">
        <f t="shared" si="4"/>
        <v>0</v>
      </c>
    </row>
    <row r="33" spans="1:23" x14ac:dyDescent="0.35">
      <c r="A33" s="38">
        <v>3967231</v>
      </c>
      <c r="B33" s="38" t="s">
        <v>641</v>
      </c>
      <c r="C33" s="39" t="s">
        <v>642</v>
      </c>
      <c r="D33" s="40" t="s">
        <v>14</v>
      </c>
      <c r="E33" s="40" t="s">
        <v>496</v>
      </c>
      <c r="F33" s="40" t="s">
        <v>496</v>
      </c>
      <c r="G33" s="40" t="s">
        <v>643</v>
      </c>
      <c r="H33" s="40" t="s">
        <v>496</v>
      </c>
      <c r="I33" s="40" t="s">
        <v>644</v>
      </c>
      <c r="J33" s="40" t="s">
        <v>645</v>
      </c>
      <c r="K33" s="41" t="s">
        <v>646</v>
      </c>
      <c r="L33" s="40">
        <v>638373</v>
      </c>
      <c r="M33" s="40">
        <v>495838</v>
      </c>
      <c r="N33" s="40">
        <v>1</v>
      </c>
      <c r="O33" s="42"/>
      <c r="P33" s="42"/>
      <c r="Q33" s="42"/>
      <c r="R33" s="17">
        <f t="shared" si="1"/>
        <v>0</v>
      </c>
      <c r="S33" s="27">
        <f t="shared" si="2"/>
        <v>0</v>
      </c>
      <c r="T33" s="42"/>
      <c r="U33" s="42"/>
      <c r="V33" s="17">
        <f t="shared" si="3"/>
        <v>0</v>
      </c>
      <c r="W33" s="27">
        <f t="shared" si="4"/>
        <v>0</v>
      </c>
    </row>
    <row r="34" spans="1:23" x14ac:dyDescent="0.35">
      <c r="A34" s="38">
        <v>3935736</v>
      </c>
      <c r="B34" s="38" t="s">
        <v>647</v>
      </c>
      <c r="C34" s="39" t="s">
        <v>648</v>
      </c>
      <c r="D34" s="40" t="s">
        <v>14</v>
      </c>
      <c r="E34" s="40" t="s">
        <v>496</v>
      </c>
      <c r="F34" s="40" t="s">
        <v>496</v>
      </c>
      <c r="G34" s="40" t="s">
        <v>649</v>
      </c>
      <c r="H34" s="40" t="s">
        <v>496</v>
      </c>
      <c r="I34" s="40" t="s">
        <v>650</v>
      </c>
      <c r="J34" s="40" t="s">
        <v>651</v>
      </c>
      <c r="K34" s="41" t="s">
        <v>652</v>
      </c>
      <c r="L34" s="40">
        <v>639135</v>
      </c>
      <c r="M34" s="40">
        <v>489533</v>
      </c>
      <c r="N34" s="40">
        <v>1</v>
      </c>
      <c r="O34" s="42"/>
      <c r="P34" s="42"/>
      <c r="Q34" s="42"/>
      <c r="R34" s="17">
        <f t="shared" si="1"/>
        <v>0</v>
      </c>
      <c r="S34" s="27">
        <f t="shared" si="2"/>
        <v>0</v>
      </c>
      <c r="T34" s="42"/>
      <c r="U34" s="42"/>
      <c r="V34" s="17">
        <f t="shared" si="3"/>
        <v>0</v>
      </c>
      <c r="W34" s="27">
        <f t="shared" si="4"/>
        <v>0</v>
      </c>
    </row>
    <row r="35" spans="1:23" x14ac:dyDescent="0.35">
      <c r="A35" s="38">
        <v>3935731</v>
      </c>
      <c r="B35" s="38" t="s">
        <v>653</v>
      </c>
      <c r="C35" s="39" t="s">
        <v>654</v>
      </c>
      <c r="D35" s="40" t="s">
        <v>14</v>
      </c>
      <c r="E35" s="40" t="s">
        <v>496</v>
      </c>
      <c r="F35" s="40" t="s">
        <v>496</v>
      </c>
      <c r="G35" s="40" t="s">
        <v>649</v>
      </c>
      <c r="H35" s="40" t="s">
        <v>496</v>
      </c>
      <c r="I35" s="40" t="s">
        <v>650</v>
      </c>
      <c r="J35" s="40" t="s">
        <v>651</v>
      </c>
      <c r="K35" s="41">
        <v>4</v>
      </c>
      <c r="L35" s="40">
        <v>639034</v>
      </c>
      <c r="M35" s="40">
        <v>489481</v>
      </c>
      <c r="N35" s="40">
        <v>1</v>
      </c>
      <c r="O35" s="42"/>
      <c r="P35" s="42"/>
      <c r="Q35" s="42"/>
      <c r="R35" s="17">
        <f t="shared" si="1"/>
        <v>0</v>
      </c>
      <c r="S35" s="27">
        <f t="shared" si="2"/>
        <v>0</v>
      </c>
      <c r="T35" s="42"/>
      <c r="U35" s="42"/>
      <c r="V35" s="17">
        <f t="shared" si="3"/>
        <v>0</v>
      </c>
      <c r="W35" s="27">
        <f t="shared" si="4"/>
        <v>0</v>
      </c>
    </row>
    <row r="36" spans="1:23" x14ac:dyDescent="0.35">
      <c r="A36" s="38">
        <v>3933436</v>
      </c>
      <c r="B36" s="38" t="s">
        <v>655</v>
      </c>
      <c r="C36" s="39" t="s">
        <v>656</v>
      </c>
      <c r="D36" s="40" t="s">
        <v>14</v>
      </c>
      <c r="E36" s="40" t="s">
        <v>496</v>
      </c>
      <c r="F36" s="40" t="s">
        <v>496</v>
      </c>
      <c r="G36" s="40" t="s">
        <v>497</v>
      </c>
      <c r="H36" s="40" t="s">
        <v>496</v>
      </c>
      <c r="I36" s="40" t="s">
        <v>657</v>
      </c>
      <c r="J36" s="40" t="s">
        <v>658</v>
      </c>
      <c r="K36" s="41">
        <v>22</v>
      </c>
      <c r="L36" s="40">
        <v>642836</v>
      </c>
      <c r="M36" s="40">
        <v>487860</v>
      </c>
      <c r="N36" s="40">
        <v>1</v>
      </c>
      <c r="O36" s="42"/>
      <c r="P36" s="42"/>
      <c r="Q36" s="42"/>
      <c r="R36" s="17">
        <f t="shared" si="1"/>
        <v>0</v>
      </c>
      <c r="S36" s="27">
        <f t="shared" si="2"/>
        <v>0</v>
      </c>
      <c r="T36" s="42"/>
      <c r="U36" s="42"/>
      <c r="V36" s="17">
        <f t="shared" si="3"/>
        <v>0</v>
      </c>
      <c r="W36" s="27">
        <f t="shared" si="4"/>
        <v>0</v>
      </c>
    </row>
    <row r="37" spans="1:23" x14ac:dyDescent="0.35">
      <c r="A37" s="38">
        <v>3914288</v>
      </c>
      <c r="B37" s="38" t="s">
        <v>659</v>
      </c>
      <c r="C37" s="39" t="s">
        <v>660</v>
      </c>
      <c r="D37" s="40" t="s">
        <v>14</v>
      </c>
      <c r="E37" s="40" t="s">
        <v>496</v>
      </c>
      <c r="F37" s="40" t="s">
        <v>496</v>
      </c>
      <c r="G37" s="40" t="s">
        <v>549</v>
      </c>
      <c r="H37" s="40" t="s">
        <v>496</v>
      </c>
      <c r="I37" s="40" t="s">
        <v>661</v>
      </c>
      <c r="J37" s="40" t="s">
        <v>356</v>
      </c>
      <c r="K37" s="41">
        <v>14</v>
      </c>
      <c r="L37" s="40">
        <v>636356</v>
      </c>
      <c r="M37" s="40">
        <v>484207</v>
      </c>
      <c r="N37" s="40">
        <v>1</v>
      </c>
      <c r="O37" s="42"/>
      <c r="P37" s="42"/>
      <c r="Q37" s="42"/>
      <c r="R37" s="17">
        <f t="shared" si="1"/>
        <v>0</v>
      </c>
      <c r="S37" s="27">
        <f t="shared" si="2"/>
        <v>0</v>
      </c>
      <c r="T37" s="42"/>
      <c r="U37" s="42"/>
      <c r="V37" s="17">
        <f t="shared" si="3"/>
        <v>0</v>
      </c>
      <c r="W37" s="27">
        <f t="shared" si="4"/>
        <v>0</v>
      </c>
    </row>
    <row r="38" spans="1:23" x14ac:dyDescent="0.35">
      <c r="A38" s="38">
        <v>3973633</v>
      </c>
      <c r="B38" s="38" t="s">
        <v>674</v>
      </c>
      <c r="C38" s="39" t="s">
        <v>675</v>
      </c>
      <c r="D38" s="40" t="s">
        <v>14</v>
      </c>
      <c r="E38" s="40" t="s">
        <v>496</v>
      </c>
      <c r="F38" s="40" t="s">
        <v>496</v>
      </c>
      <c r="G38" s="40" t="s">
        <v>524</v>
      </c>
      <c r="H38" s="40" t="s">
        <v>496</v>
      </c>
      <c r="I38" s="40" t="s">
        <v>676</v>
      </c>
      <c r="J38" s="40" t="s">
        <v>677</v>
      </c>
      <c r="K38" s="41" t="s">
        <v>287</v>
      </c>
      <c r="L38" s="40">
        <v>630717</v>
      </c>
      <c r="M38" s="40">
        <v>491791</v>
      </c>
      <c r="N38" s="40">
        <v>1</v>
      </c>
      <c r="O38" s="42"/>
      <c r="P38" s="42"/>
      <c r="Q38" s="42"/>
      <c r="R38" s="17">
        <f t="shared" si="1"/>
        <v>0</v>
      </c>
      <c r="S38" s="27">
        <f t="shared" si="2"/>
        <v>0</v>
      </c>
      <c r="T38" s="42"/>
      <c r="U38" s="42"/>
      <c r="V38" s="17">
        <f t="shared" si="3"/>
        <v>0</v>
      </c>
      <c r="W38" s="27">
        <f t="shared" si="4"/>
        <v>0</v>
      </c>
    </row>
    <row r="39" spans="1:23" x14ac:dyDescent="0.35">
      <c r="A39" s="38">
        <v>3961700</v>
      </c>
      <c r="B39" s="38" t="s">
        <v>678</v>
      </c>
      <c r="C39" s="39" t="s">
        <v>679</v>
      </c>
      <c r="D39" s="40" t="s">
        <v>14</v>
      </c>
      <c r="E39" s="40" t="s">
        <v>496</v>
      </c>
      <c r="F39" s="40" t="s">
        <v>496</v>
      </c>
      <c r="G39" s="40" t="s">
        <v>643</v>
      </c>
      <c r="H39" s="40" t="s">
        <v>496</v>
      </c>
      <c r="I39" s="40" t="s">
        <v>680</v>
      </c>
      <c r="J39" s="40" t="s">
        <v>681</v>
      </c>
      <c r="K39" s="41">
        <v>41</v>
      </c>
      <c r="L39" s="40">
        <v>635797</v>
      </c>
      <c r="M39" s="40">
        <v>499010</v>
      </c>
      <c r="N39" s="40">
        <v>1</v>
      </c>
      <c r="O39" s="42"/>
      <c r="P39" s="42"/>
      <c r="Q39" s="42"/>
      <c r="R39" s="17">
        <f t="shared" si="1"/>
        <v>0</v>
      </c>
      <c r="S39" s="27">
        <f t="shared" si="2"/>
        <v>0</v>
      </c>
      <c r="T39" s="42"/>
      <c r="U39" s="42"/>
      <c r="V39" s="17">
        <f t="shared" si="3"/>
        <v>0</v>
      </c>
      <c r="W39" s="27">
        <f t="shared" si="4"/>
        <v>0</v>
      </c>
    </row>
    <row r="40" spans="1:23" x14ac:dyDescent="0.35">
      <c r="A40" s="38">
        <v>3928462</v>
      </c>
      <c r="B40" s="38" t="s">
        <v>682</v>
      </c>
      <c r="C40" s="39" t="s">
        <v>683</v>
      </c>
      <c r="D40" s="40" t="s">
        <v>14</v>
      </c>
      <c r="E40" s="40" t="s">
        <v>496</v>
      </c>
      <c r="F40" s="40" t="s">
        <v>496</v>
      </c>
      <c r="G40" s="40" t="s">
        <v>684</v>
      </c>
      <c r="H40" s="40" t="s">
        <v>496</v>
      </c>
      <c r="I40" s="40" t="s">
        <v>685</v>
      </c>
      <c r="J40" s="40" t="s">
        <v>686</v>
      </c>
      <c r="K40" s="41">
        <v>25</v>
      </c>
      <c r="L40" s="40">
        <v>629651</v>
      </c>
      <c r="M40" s="40">
        <v>482255</v>
      </c>
      <c r="N40" s="40">
        <v>1</v>
      </c>
      <c r="O40" s="42"/>
      <c r="P40" s="42"/>
      <c r="Q40" s="42"/>
      <c r="R40" s="17">
        <f t="shared" si="1"/>
        <v>0</v>
      </c>
      <c r="S40" s="27">
        <f t="shared" si="2"/>
        <v>0</v>
      </c>
      <c r="T40" s="42"/>
      <c r="U40" s="42"/>
      <c r="V40" s="17">
        <f t="shared" si="3"/>
        <v>0</v>
      </c>
      <c r="W40" s="27">
        <f t="shared" si="4"/>
        <v>0</v>
      </c>
    </row>
    <row r="41" spans="1:23" x14ac:dyDescent="0.35">
      <c r="A41" s="38">
        <v>3921500</v>
      </c>
      <c r="B41" s="38" t="s">
        <v>687</v>
      </c>
      <c r="C41" s="39" t="s">
        <v>688</v>
      </c>
      <c r="D41" s="40" t="s">
        <v>14</v>
      </c>
      <c r="E41" s="40" t="s">
        <v>496</v>
      </c>
      <c r="F41" s="40" t="s">
        <v>496</v>
      </c>
      <c r="G41" s="40" t="s">
        <v>549</v>
      </c>
      <c r="H41" s="40" t="s">
        <v>496</v>
      </c>
      <c r="I41" s="40" t="s">
        <v>689</v>
      </c>
      <c r="J41" s="40" t="s">
        <v>690</v>
      </c>
      <c r="K41" s="41">
        <v>30</v>
      </c>
      <c r="L41" s="40">
        <v>637102</v>
      </c>
      <c r="M41" s="40">
        <v>479899</v>
      </c>
      <c r="N41" s="40">
        <v>1</v>
      </c>
      <c r="O41" s="42"/>
      <c r="P41" s="42"/>
      <c r="Q41" s="42"/>
      <c r="R41" s="17">
        <f t="shared" si="1"/>
        <v>0</v>
      </c>
      <c r="S41" s="27">
        <f t="shared" si="2"/>
        <v>0</v>
      </c>
      <c r="T41" s="42"/>
      <c r="U41" s="42"/>
      <c r="V41" s="17">
        <f t="shared" si="3"/>
        <v>0</v>
      </c>
      <c r="W41" s="27">
        <f t="shared" si="4"/>
        <v>0</v>
      </c>
    </row>
    <row r="42" spans="1:23" x14ac:dyDescent="0.35">
      <c r="A42" s="38">
        <v>3918644</v>
      </c>
      <c r="B42" s="38" t="s">
        <v>695</v>
      </c>
      <c r="C42" s="39" t="s">
        <v>696</v>
      </c>
      <c r="D42" s="40" t="s">
        <v>14</v>
      </c>
      <c r="E42" s="40" t="s">
        <v>496</v>
      </c>
      <c r="F42" s="40" t="s">
        <v>496</v>
      </c>
      <c r="G42" s="40" t="s">
        <v>549</v>
      </c>
      <c r="H42" s="40" t="s">
        <v>496</v>
      </c>
      <c r="I42" s="40" t="s">
        <v>693</v>
      </c>
      <c r="J42" s="40" t="s">
        <v>694</v>
      </c>
      <c r="K42" s="41">
        <v>81</v>
      </c>
      <c r="L42" s="40">
        <v>640734</v>
      </c>
      <c r="M42" s="40">
        <v>481808</v>
      </c>
      <c r="N42" s="40">
        <v>1</v>
      </c>
      <c r="O42" s="42"/>
      <c r="P42" s="42"/>
      <c r="Q42" s="42"/>
      <c r="R42" s="17">
        <f t="shared" si="1"/>
        <v>0</v>
      </c>
      <c r="S42" s="27">
        <f t="shared" si="2"/>
        <v>0</v>
      </c>
      <c r="T42" s="42"/>
      <c r="U42" s="42"/>
      <c r="V42" s="17">
        <f t="shared" si="3"/>
        <v>0</v>
      </c>
      <c r="W42" s="27">
        <f t="shared" si="4"/>
        <v>0</v>
      </c>
    </row>
    <row r="43" spans="1:23" x14ac:dyDescent="0.35">
      <c r="A43" s="38">
        <v>3973377</v>
      </c>
      <c r="B43" s="38" t="s">
        <v>706</v>
      </c>
      <c r="C43" s="39" t="s">
        <v>707</v>
      </c>
      <c r="D43" s="40" t="s">
        <v>14</v>
      </c>
      <c r="E43" s="40" t="s">
        <v>496</v>
      </c>
      <c r="F43" s="40" t="s">
        <v>496</v>
      </c>
      <c r="G43" s="40" t="s">
        <v>524</v>
      </c>
      <c r="H43" s="40" t="s">
        <v>496</v>
      </c>
      <c r="I43" s="40" t="s">
        <v>267</v>
      </c>
      <c r="J43" s="40" t="s">
        <v>268</v>
      </c>
      <c r="K43" s="41" t="s">
        <v>708</v>
      </c>
      <c r="L43" s="40">
        <v>632220</v>
      </c>
      <c r="M43" s="40">
        <v>491366</v>
      </c>
      <c r="N43" s="40">
        <v>1</v>
      </c>
      <c r="O43" s="42"/>
      <c r="P43" s="42"/>
      <c r="Q43" s="42"/>
      <c r="R43" s="17">
        <f t="shared" si="1"/>
        <v>0</v>
      </c>
      <c r="S43" s="27">
        <f t="shared" si="2"/>
        <v>0</v>
      </c>
      <c r="T43" s="42"/>
      <c r="U43" s="42"/>
      <c r="V43" s="17">
        <f t="shared" si="3"/>
        <v>0</v>
      </c>
      <c r="W43" s="27">
        <f t="shared" si="4"/>
        <v>0</v>
      </c>
    </row>
    <row r="44" spans="1:23" x14ac:dyDescent="0.35">
      <c r="A44" s="38">
        <v>3940395</v>
      </c>
      <c r="B44" s="38" t="s">
        <v>709</v>
      </c>
      <c r="C44" s="39" t="s">
        <v>710</v>
      </c>
      <c r="D44" s="40" t="s">
        <v>14</v>
      </c>
      <c r="E44" s="40" t="s">
        <v>496</v>
      </c>
      <c r="F44" s="40" t="s">
        <v>496</v>
      </c>
      <c r="G44" s="40" t="s">
        <v>627</v>
      </c>
      <c r="H44" s="40" t="s">
        <v>496</v>
      </c>
      <c r="I44" s="40" t="s">
        <v>711</v>
      </c>
      <c r="J44" s="40" t="s">
        <v>712</v>
      </c>
      <c r="K44" s="41">
        <v>15</v>
      </c>
      <c r="L44" s="40">
        <v>632348</v>
      </c>
      <c r="M44" s="40">
        <v>488004</v>
      </c>
      <c r="N44" s="40">
        <v>1</v>
      </c>
      <c r="O44" s="42"/>
      <c r="P44" s="42"/>
      <c r="Q44" s="42"/>
      <c r="R44" s="17">
        <f t="shared" si="1"/>
        <v>0</v>
      </c>
      <c r="S44" s="27">
        <f t="shared" si="2"/>
        <v>0</v>
      </c>
      <c r="T44" s="42"/>
      <c r="U44" s="42"/>
      <c r="V44" s="17">
        <f t="shared" si="3"/>
        <v>0</v>
      </c>
      <c r="W44" s="27">
        <f t="shared" si="4"/>
        <v>0</v>
      </c>
    </row>
    <row r="45" spans="1:23" x14ac:dyDescent="0.35">
      <c r="A45" s="38">
        <v>3940384</v>
      </c>
      <c r="B45" s="38" t="s">
        <v>713</v>
      </c>
      <c r="C45" s="39" t="s">
        <v>714</v>
      </c>
      <c r="D45" s="40" t="s">
        <v>14</v>
      </c>
      <c r="E45" s="40" t="s">
        <v>496</v>
      </c>
      <c r="F45" s="40" t="s">
        <v>496</v>
      </c>
      <c r="G45" s="40" t="s">
        <v>627</v>
      </c>
      <c r="H45" s="40" t="s">
        <v>496</v>
      </c>
      <c r="I45" s="40" t="s">
        <v>711</v>
      </c>
      <c r="J45" s="40" t="s">
        <v>712</v>
      </c>
      <c r="K45" s="41">
        <v>26</v>
      </c>
      <c r="L45" s="40">
        <v>632243</v>
      </c>
      <c r="M45" s="40">
        <v>487940</v>
      </c>
      <c r="N45" s="40">
        <v>1</v>
      </c>
      <c r="O45" s="42"/>
      <c r="P45" s="42"/>
      <c r="Q45" s="42"/>
      <c r="R45" s="17">
        <f t="shared" si="1"/>
        <v>0</v>
      </c>
      <c r="S45" s="27">
        <f t="shared" si="2"/>
        <v>0</v>
      </c>
      <c r="T45" s="42"/>
      <c r="U45" s="42"/>
      <c r="V45" s="17">
        <f t="shared" si="3"/>
        <v>0</v>
      </c>
      <c r="W45" s="27">
        <f t="shared" si="4"/>
        <v>0</v>
      </c>
    </row>
    <row r="46" spans="1:23" x14ac:dyDescent="0.35">
      <c r="A46" s="38">
        <v>3971683</v>
      </c>
      <c r="B46" s="38" t="s">
        <v>729</v>
      </c>
      <c r="C46" s="39" t="s">
        <v>730</v>
      </c>
      <c r="D46" s="40" t="s">
        <v>14</v>
      </c>
      <c r="E46" s="40" t="s">
        <v>496</v>
      </c>
      <c r="F46" s="40" t="s">
        <v>496</v>
      </c>
      <c r="G46" s="40" t="s">
        <v>524</v>
      </c>
      <c r="H46" s="40" t="s">
        <v>496</v>
      </c>
      <c r="I46" s="40" t="s">
        <v>731</v>
      </c>
      <c r="J46" s="40" t="s">
        <v>732</v>
      </c>
      <c r="K46" s="41">
        <v>80</v>
      </c>
      <c r="L46" s="40">
        <v>633094</v>
      </c>
      <c r="M46" s="40">
        <v>492944</v>
      </c>
      <c r="N46" s="40">
        <v>1</v>
      </c>
      <c r="O46" s="42"/>
      <c r="P46" s="42"/>
      <c r="Q46" s="42"/>
      <c r="R46" s="17">
        <f t="shared" si="1"/>
        <v>0</v>
      </c>
      <c r="S46" s="27">
        <f t="shared" si="2"/>
        <v>0</v>
      </c>
      <c r="T46" s="42"/>
      <c r="U46" s="42"/>
      <c r="V46" s="17">
        <f t="shared" si="3"/>
        <v>0</v>
      </c>
      <c r="W46" s="27">
        <f t="shared" si="4"/>
        <v>0</v>
      </c>
    </row>
    <row r="47" spans="1:23" x14ac:dyDescent="0.35">
      <c r="A47" s="38">
        <v>3967324</v>
      </c>
      <c r="B47" s="38" t="s">
        <v>733</v>
      </c>
      <c r="C47" s="39" t="s">
        <v>734</v>
      </c>
      <c r="D47" s="40" t="s">
        <v>14</v>
      </c>
      <c r="E47" s="40" t="s">
        <v>496</v>
      </c>
      <c r="F47" s="40" t="s">
        <v>496</v>
      </c>
      <c r="G47" s="40" t="s">
        <v>643</v>
      </c>
      <c r="H47" s="40" t="s">
        <v>496</v>
      </c>
      <c r="I47" s="40" t="s">
        <v>735</v>
      </c>
      <c r="J47" s="40" t="s">
        <v>736</v>
      </c>
      <c r="K47" s="41">
        <v>11</v>
      </c>
      <c r="L47" s="40">
        <v>633595</v>
      </c>
      <c r="M47" s="40">
        <v>496849</v>
      </c>
      <c r="N47" s="40">
        <v>1</v>
      </c>
      <c r="O47" s="42"/>
      <c r="P47" s="42"/>
      <c r="Q47" s="42"/>
      <c r="R47" s="17">
        <f t="shared" si="1"/>
        <v>0</v>
      </c>
      <c r="S47" s="27">
        <f t="shared" si="2"/>
        <v>0</v>
      </c>
      <c r="T47" s="42"/>
      <c r="U47" s="42"/>
      <c r="V47" s="17">
        <f t="shared" si="3"/>
        <v>0</v>
      </c>
      <c r="W47" s="27">
        <f t="shared" si="4"/>
        <v>0</v>
      </c>
    </row>
    <row r="48" spans="1:23" x14ac:dyDescent="0.35">
      <c r="A48" s="38">
        <v>3941959</v>
      </c>
      <c r="B48" s="38" t="s">
        <v>745</v>
      </c>
      <c r="C48" s="39" t="s">
        <v>746</v>
      </c>
      <c r="D48" s="40" t="s">
        <v>14</v>
      </c>
      <c r="E48" s="40" t="s">
        <v>496</v>
      </c>
      <c r="F48" s="40" t="s">
        <v>496</v>
      </c>
      <c r="G48" s="40" t="s">
        <v>627</v>
      </c>
      <c r="H48" s="40" t="s">
        <v>496</v>
      </c>
      <c r="I48" s="40" t="s">
        <v>743</v>
      </c>
      <c r="J48" s="40" t="s">
        <v>744</v>
      </c>
      <c r="K48" s="41" t="s">
        <v>747</v>
      </c>
      <c r="L48" s="40">
        <v>635596</v>
      </c>
      <c r="M48" s="40">
        <v>487495</v>
      </c>
      <c r="N48" s="40">
        <v>1</v>
      </c>
      <c r="O48" s="42"/>
      <c r="P48" s="42"/>
      <c r="Q48" s="42"/>
      <c r="R48" s="17">
        <f t="shared" si="1"/>
        <v>0</v>
      </c>
      <c r="S48" s="27">
        <f t="shared" si="2"/>
        <v>0</v>
      </c>
      <c r="T48" s="42"/>
      <c r="U48" s="42"/>
      <c r="V48" s="17">
        <f t="shared" si="3"/>
        <v>0</v>
      </c>
      <c r="W48" s="27">
        <f t="shared" si="4"/>
        <v>0</v>
      </c>
    </row>
    <row r="49" spans="1:23" x14ac:dyDescent="0.35">
      <c r="A49" s="38">
        <v>3937107</v>
      </c>
      <c r="B49" s="38" t="s">
        <v>756</v>
      </c>
      <c r="C49" s="39" t="s">
        <v>757</v>
      </c>
      <c r="D49" s="40" t="s">
        <v>14</v>
      </c>
      <c r="E49" s="40" t="s">
        <v>496</v>
      </c>
      <c r="F49" s="40" t="s">
        <v>496</v>
      </c>
      <c r="G49" s="40" t="s">
        <v>613</v>
      </c>
      <c r="H49" s="40" t="s">
        <v>496</v>
      </c>
      <c r="I49" s="40" t="s">
        <v>758</v>
      </c>
      <c r="J49" s="40" t="s">
        <v>759</v>
      </c>
      <c r="K49" s="41">
        <v>13</v>
      </c>
      <c r="L49" s="40">
        <v>636852</v>
      </c>
      <c r="M49" s="40">
        <v>489211</v>
      </c>
      <c r="N49" s="40">
        <v>1</v>
      </c>
      <c r="O49" s="42"/>
      <c r="P49" s="42"/>
      <c r="Q49" s="42"/>
      <c r="R49" s="17">
        <f t="shared" si="1"/>
        <v>0</v>
      </c>
      <c r="S49" s="27">
        <f t="shared" si="2"/>
        <v>0</v>
      </c>
      <c r="T49" s="42"/>
      <c r="U49" s="42"/>
      <c r="V49" s="17">
        <f t="shared" si="3"/>
        <v>0</v>
      </c>
      <c r="W49" s="27">
        <f t="shared" si="4"/>
        <v>0</v>
      </c>
    </row>
    <row r="50" spans="1:23" x14ac:dyDescent="0.35">
      <c r="A50" s="38">
        <v>3917960</v>
      </c>
      <c r="B50" s="38" t="s">
        <v>760</v>
      </c>
      <c r="C50" s="39" t="s">
        <v>761</v>
      </c>
      <c r="D50" s="40" t="s">
        <v>14</v>
      </c>
      <c r="E50" s="40" t="s">
        <v>496</v>
      </c>
      <c r="F50" s="40" t="s">
        <v>496</v>
      </c>
      <c r="G50" s="40" t="s">
        <v>549</v>
      </c>
      <c r="H50" s="40" t="s">
        <v>496</v>
      </c>
      <c r="I50" s="40" t="s">
        <v>762</v>
      </c>
      <c r="J50" s="40" t="s">
        <v>763</v>
      </c>
      <c r="K50" s="41">
        <v>8</v>
      </c>
      <c r="L50" s="40">
        <v>638541</v>
      </c>
      <c r="M50" s="40">
        <v>481683</v>
      </c>
      <c r="N50" s="40">
        <v>1</v>
      </c>
      <c r="O50" s="42"/>
      <c r="P50" s="42"/>
      <c r="Q50" s="42"/>
      <c r="R50" s="17">
        <f t="shared" si="1"/>
        <v>0</v>
      </c>
      <c r="S50" s="27">
        <f t="shared" si="2"/>
        <v>0</v>
      </c>
      <c r="T50" s="42"/>
      <c r="U50" s="42"/>
      <c r="V50" s="17">
        <f t="shared" si="3"/>
        <v>0</v>
      </c>
      <c r="W50" s="27">
        <f t="shared" si="4"/>
        <v>0</v>
      </c>
    </row>
    <row r="51" spans="1:23" x14ac:dyDescent="0.35">
      <c r="A51" s="38">
        <v>3942416</v>
      </c>
      <c r="B51" s="38" t="s">
        <v>768</v>
      </c>
      <c r="C51" s="39" t="s">
        <v>769</v>
      </c>
      <c r="D51" s="40" t="s">
        <v>14</v>
      </c>
      <c r="E51" s="40" t="s">
        <v>496</v>
      </c>
      <c r="F51" s="40" t="s">
        <v>496</v>
      </c>
      <c r="G51" s="40" t="s">
        <v>627</v>
      </c>
      <c r="H51" s="40" t="s">
        <v>496</v>
      </c>
      <c r="I51" s="40" t="s">
        <v>770</v>
      </c>
      <c r="J51" s="40" t="s">
        <v>771</v>
      </c>
      <c r="K51" s="41">
        <v>13</v>
      </c>
      <c r="L51" s="40">
        <v>632748</v>
      </c>
      <c r="M51" s="40">
        <v>488021</v>
      </c>
      <c r="N51" s="40">
        <v>1</v>
      </c>
      <c r="O51" s="42"/>
      <c r="P51" s="42"/>
      <c r="Q51" s="42"/>
      <c r="R51" s="17">
        <f t="shared" si="1"/>
        <v>0</v>
      </c>
      <c r="S51" s="27">
        <f t="shared" si="2"/>
        <v>0</v>
      </c>
      <c r="T51" s="42"/>
      <c r="U51" s="42"/>
      <c r="V51" s="17">
        <f t="shared" si="3"/>
        <v>0</v>
      </c>
      <c r="W51" s="27">
        <f t="shared" si="4"/>
        <v>0</v>
      </c>
    </row>
    <row r="52" spans="1:23" x14ac:dyDescent="0.35">
      <c r="A52" s="38">
        <v>3971672</v>
      </c>
      <c r="B52" s="38" t="s">
        <v>776</v>
      </c>
      <c r="C52" s="39" t="s">
        <v>777</v>
      </c>
      <c r="D52" s="40" t="s">
        <v>14</v>
      </c>
      <c r="E52" s="40" t="s">
        <v>496</v>
      </c>
      <c r="F52" s="40" t="s">
        <v>496</v>
      </c>
      <c r="G52" s="40" t="s">
        <v>524</v>
      </c>
      <c r="H52" s="40" t="s">
        <v>496</v>
      </c>
      <c r="I52" s="40" t="s">
        <v>774</v>
      </c>
      <c r="J52" s="40" t="s">
        <v>775</v>
      </c>
      <c r="K52" s="41">
        <v>7</v>
      </c>
      <c r="L52" s="40">
        <v>631499</v>
      </c>
      <c r="M52" s="40">
        <v>491173</v>
      </c>
      <c r="N52" s="40">
        <v>1</v>
      </c>
      <c r="O52" s="42"/>
      <c r="P52" s="42"/>
      <c r="Q52" s="42"/>
      <c r="R52" s="17">
        <f t="shared" si="1"/>
        <v>0</v>
      </c>
      <c r="S52" s="27">
        <f t="shared" si="2"/>
        <v>0</v>
      </c>
      <c r="T52" s="42"/>
      <c r="U52" s="42"/>
      <c r="V52" s="17">
        <f t="shared" si="3"/>
        <v>0</v>
      </c>
      <c r="W52" s="27">
        <f t="shared" si="4"/>
        <v>0</v>
      </c>
    </row>
    <row r="53" spans="1:23" x14ac:dyDescent="0.35">
      <c r="A53" s="38">
        <v>3992570</v>
      </c>
      <c r="B53" s="38" t="s">
        <v>778</v>
      </c>
      <c r="C53" s="39" t="s">
        <v>779</v>
      </c>
      <c r="D53" s="40" t="s">
        <v>14</v>
      </c>
      <c r="E53" s="40" t="s">
        <v>496</v>
      </c>
      <c r="F53" s="40" t="s">
        <v>496</v>
      </c>
      <c r="G53" s="40" t="s">
        <v>606</v>
      </c>
      <c r="H53" s="40" t="s">
        <v>496</v>
      </c>
      <c r="I53" s="40" t="s">
        <v>780</v>
      </c>
      <c r="J53" s="40" t="s">
        <v>781</v>
      </c>
      <c r="K53" s="41">
        <v>1</v>
      </c>
      <c r="L53" s="40">
        <v>638519</v>
      </c>
      <c r="M53" s="40">
        <v>478468</v>
      </c>
      <c r="N53" s="40">
        <v>1</v>
      </c>
      <c r="O53" s="42"/>
      <c r="P53" s="42"/>
      <c r="Q53" s="42"/>
      <c r="R53" s="17">
        <f t="shared" si="1"/>
        <v>0</v>
      </c>
      <c r="S53" s="27">
        <f t="shared" si="2"/>
        <v>0</v>
      </c>
      <c r="T53" s="42"/>
      <c r="U53" s="42"/>
      <c r="V53" s="17">
        <f t="shared" si="3"/>
        <v>0</v>
      </c>
      <c r="W53" s="27">
        <f t="shared" si="4"/>
        <v>0</v>
      </c>
    </row>
    <row r="54" spans="1:23" x14ac:dyDescent="0.35">
      <c r="A54" s="38">
        <v>3939012</v>
      </c>
      <c r="B54" s="38" t="s">
        <v>794</v>
      </c>
      <c r="C54" s="39" t="s">
        <v>795</v>
      </c>
      <c r="D54" s="40" t="s">
        <v>14</v>
      </c>
      <c r="E54" s="40" t="s">
        <v>496</v>
      </c>
      <c r="F54" s="40" t="s">
        <v>496</v>
      </c>
      <c r="G54" s="40" t="s">
        <v>613</v>
      </c>
      <c r="H54" s="40" t="s">
        <v>496</v>
      </c>
      <c r="I54" s="40" t="s">
        <v>796</v>
      </c>
      <c r="J54" s="40" t="s">
        <v>797</v>
      </c>
      <c r="K54" s="41">
        <v>128</v>
      </c>
      <c r="L54" s="40">
        <v>639740</v>
      </c>
      <c r="M54" s="40">
        <v>485518</v>
      </c>
      <c r="N54" s="40">
        <v>1</v>
      </c>
      <c r="O54" s="42"/>
      <c r="P54" s="42"/>
      <c r="Q54" s="42"/>
      <c r="R54" s="17">
        <f t="shared" si="1"/>
        <v>0</v>
      </c>
      <c r="S54" s="27">
        <f t="shared" si="2"/>
        <v>0</v>
      </c>
      <c r="T54" s="42"/>
      <c r="U54" s="42"/>
      <c r="V54" s="17">
        <f t="shared" si="3"/>
        <v>0</v>
      </c>
      <c r="W54" s="27">
        <f t="shared" si="4"/>
        <v>0</v>
      </c>
    </row>
    <row r="55" spans="1:23" x14ac:dyDescent="0.35">
      <c r="A55" s="38">
        <v>3915645</v>
      </c>
      <c r="B55" s="38" t="s">
        <v>798</v>
      </c>
      <c r="C55" s="39" t="s">
        <v>799</v>
      </c>
      <c r="D55" s="40" t="s">
        <v>14</v>
      </c>
      <c r="E55" s="40" t="s">
        <v>496</v>
      </c>
      <c r="F55" s="40" t="s">
        <v>496</v>
      </c>
      <c r="G55" s="40" t="s">
        <v>549</v>
      </c>
      <c r="H55" s="40" t="s">
        <v>496</v>
      </c>
      <c r="I55" s="40" t="s">
        <v>796</v>
      </c>
      <c r="J55" s="40" t="s">
        <v>797</v>
      </c>
      <c r="K55" s="41">
        <v>137</v>
      </c>
      <c r="L55" s="40">
        <v>639831</v>
      </c>
      <c r="M55" s="40">
        <v>484683</v>
      </c>
      <c r="N55" s="40">
        <v>1</v>
      </c>
      <c r="O55" s="42"/>
      <c r="P55" s="42"/>
      <c r="Q55" s="42"/>
      <c r="R55" s="17">
        <f t="shared" si="1"/>
        <v>0</v>
      </c>
      <c r="S55" s="27">
        <f t="shared" si="2"/>
        <v>0</v>
      </c>
      <c r="T55" s="42"/>
      <c r="U55" s="42"/>
      <c r="V55" s="17">
        <f t="shared" si="3"/>
        <v>0</v>
      </c>
      <c r="W55" s="27">
        <f t="shared" si="4"/>
        <v>0</v>
      </c>
    </row>
    <row r="56" spans="1:23" x14ac:dyDescent="0.35">
      <c r="A56" s="38">
        <v>3973714</v>
      </c>
      <c r="B56" s="38" t="s">
        <v>804</v>
      </c>
      <c r="C56" s="39" t="s">
        <v>805</v>
      </c>
      <c r="D56" s="40" t="s">
        <v>14</v>
      </c>
      <c r="E56" s="40" t="s">
        <v>496</v>
      </c>
      <c r="F56" s="40" t="s">
        <v>496</v>
      </c>
      <c r="G56" s="40" t="s">
        <v>524</v>
      </c>
      <c r="H56" s="40" t="s">
        <v>496</v>
      </c>
      <c r="I56" s="40" t="s">
        <v>806</v>
      </c>
      <c r="J56" s="40" t="s">
        <v>40</v>
      </c>
      <c r="K56" s="41">
        <v>1</v>
      </c>
      <c r="L56" s="40">
        <v>631693</v>
      </c>
      <c r="M56" s="40">
        <v>491479</v>
      </c>
      <c r="N56" s="40">
        <v>1</v>
      </c>
      <c r="O56" s="42"/>
      <c r="P56" s="42"/>
      <c r="Q56" s="42"/>
      <c r="R56" s="17">
        <f t="shared" si="1"/>
        <v>0</v>
      </c>
      <c r="S56" s="27">
        <f t="shared" si="2"/>
        <v>0</v>
      </c>
      <c r="T56" s="42"/>
      <c r="U56" s="42"/>
      <c r="V56" s="17">
        <f t="shared" si="3"/>
        <v>0</v>
      </c>
      <c r="W56" s="27">
        <f t="shared" si="4"/>
        <v>0</v>
      </c>
    </row>
    <row r="57" spans="1:23" x14ac:dyDescent="0.35">
      <c r="A57" s="38">
        <v>3992589</v>
      </c>
      <c r="B57" s="38" t="s">
        <v>807</v>
      </c>
      <c r="C57" s="39" t="s">
        <v>808</v>
      </c>
      <c r="D57" s="40" t="s">
        <v>14</v>
      </c>
      <c r="E57" s="40" t="s">
        <v>496</v>
      </c>
      <c r="F57" s="40" t="s">
        <v>496</v>
      </c>
      <c r="G57" s="40" t="s">
        <v>606</v>
      </c>
      <c r="H57" s="40" t="s">
        <v>496</v>
      </c>
      <c r="I57" s="40" t="s">
        <v>809</v>
      </c>
      <c r="J57" s="40" t="s">
        <v>810</v>
      </c>
      <c r="K57" s="41">
        <v>18</v>
      </c>
      <c r="L57" s="40">
        <v>641849</v>
      </c>
      <c r="M57" s="40">
        <v>476105</v>
      </c>
      <c r="N57" s="40">
        <v>1</v>
      </c>
      <c r="O57" s="42"/>
      <c r="P57" s="42"/>
      <c r="Q57" s="42"/>
      <c r="R57" s="17">
        <f t="shared" si="1"/>
        <v>0</v>
      </c>
      <c r="S57" s="27">
        <f t="shared" si="2"/>
        <v>0</v>
      </c>
      <c r="T57" s="42"/>
      <c r="U57" s="42"/>
      <c r="V57" s="17">
        <f t="shared" si="3"/>
        <v>0</v>
      </c>
      <c r="W57" s="27">
        <f t="shared" si="4"/>
        <v>0</v>
      </c>
    </row>
    <row r="58" spans="1:23" x14ac:dyDescent="0.35">
      <c r="A58" s="38">
        <v>3992592</v>
      </c>
      <c r="B58" s="38" t="s">
        <v>815</v>
      </c>
      <c r="C58" s="39" t="s">
        <v>816</v>
      </c>
      <c r="D58" s="40" t="s">
        <v>14</v>
      </c>
      <c r="E58" s="40" t="s">
        <v>496</v>
      </c>
      <c r="F58" s="40" t="s">
        <v>496</v>
      </c>
      <c r="G58" s="40" t="s">
        <v>606</v>
      </c>
      <c r="H58" s="40" t="s">
        <v>496</v>
      </c>
      <c r="I58" s="40" t="s">
        <v>817</v>
      </c>
      <c r="J58" s="40" t="s">
        <v>818</v>
      </c>
      <c r="K58" s="41">
        <v>1</v>
      </c>
      <c r="L58" s="40">
        <v>639091</v>
      </c>
      <c r="M58" s="40">
        <v>478363</v>
      </c>
      <c r="N58" s="40">
        <v>1</v>
      </c>
      <c r="O58" s="42"/>
      <c r="P58" s="42"/>
      <c r="Q58" s="42"/>
      <c r="R58" s="17">
        <f t="shared" si="1"/>
        <v>0</v>
      </c>
      <c r="S58" s="27">
        <f t="shared" si="2"/>
        <v>0</v>
      </c>
      <c r="T58" s="42"/>
      <c r="U58" s="42"/>
      <c r="V58" s="17">
        <f t="shared" si="3"/>
        <v>0</v>
      </c>
      <c r="W58" s="27">
        <f t="shared" si="4"/>
        <v>0</v>
      </c>
    </row>
    <row r="59" spans="1:23" x14ac:dyDescent="0.35">
      <c r="A59" s="38">
        <v>3992597</v>
      </c>
      <c r="B59" s="38" t="s">
        <v>819</v>
      </c>
      <c r="C59" s="39" t="s">
        <v>820</v>
      </c>
      <c r="D59" s="40" t="s">
        <v>14</v>
      </c>
      <c r="E59" s="40" t="s">
        <v>496</v>
      </c>
      <c r="F59" s="40" t="s">
        <v>496</v>
      </c>
      <c r="G59" s="40" t="s">
        <v>606</v>
      </c>
      <c r="H59" s="40" t="s">
        <v>496</v>
      </c>
      <c r="I59" s="40" t="s">
        <v>817</v>
      </c>
      <c r="J59" s="40" t="s">
        <v>818</v>
      </c>
      <c r="K59" s="41">
        <v>9</v>
      </c>
      <c r="L59" s="40">
        <v>638960</v>
      </c>
      <c r="M59" s="40">
        <v>478136</v>
      </c>
      <c r="N59" s="40">
        <v>1</v>
      </c>
      <c r="O59" s="42"/>
      <c r="P59" s="42"/>
      <c r="Q59" s="42"/>
      <c r="R59" s="17">
        <f t="shared" si="1"/>
        <v>0</v>
      </c>
      <c r="S59" s="27">
        <f t="shared" si="2"/>
        <v>0</v>
      </c>
      <c r="T59" s="42"/>
      <c r="U59" s="42"/>
      <c r="V59" s="17">
        <f t="shared" si="3"/>
        <v>0</v>
      </c>
      <c r="W59" s="27">
        <f t="shared" si="4"/>
        <v>0</v>
      </c>
    </row>
    <row r="60" spans="1:23" x14ac:dyDescent="0.35">
      <c r="A60" s="38">
        <v>3940583</v>
      </c>
      <c r="B60" s="38" t="s">
        <v>821</v>
      </c>
      <c r="C60" s="39" t="s">
        <v>822</v>
      </c>
      <c r="D60" s="40" t="s">
        <v>14</v>
      </c>
      <c r="E60" s="40" t="s">
        <v>496</v>
      </c>
      <c r="F60" s="40" t="s">
        <v>496</v>
      </c>
      <c r="G60" s="40" t="s">
        <v>627</v>
      </c>
      <c r="H60" s="40" t="s">
        <v>496</v>
      </c>
      <c r="I60" s="40" t="s">
        <v>823</v>
      </c>
      <c r="J60" s="40" t="s">
        <v>824</v>
      </c>
      <c r="K60" s="41" t="s">
        <v>825</v>
      </c>
      <c r="L60" s="40">
        <v>632956</v>
      </c>
      <c r="M60" s="40">
        <v>488019</v>
      </c>
      <c r="N60" s="40">
        <v>1</v>
      </c>
      <c r="O60" s="42"/>
      <c r="P60" s="42"/>
      <c r="Q60" s="42"/>
      <c r="R60" s="17">
        <f t="shared" si="1"/>
        <v>0</v>
      </c>
      <c r="S60" s="27">
        <f t="shared" si="2"/>
        <v>0</v>
      </c>
      <c r="T60" s="42"/>
      <c r="U60" s="42"/>
      <c r="V60" s="17">
        <f t="shared" si="3"/>
        <v>0</v>
      </c>
      <c r="W60" s="27">
        <f t="shared" si="4"/>
        <v>0</v>
      </c>
    </row>
    <row r="61" spans="1:23" x14ac:dyDescent="0.35">
      <c r="A61" s="38">
        <v>3940584</v>
      </c>
      <c r="B61" s="38" t="s">
        <v>826</v>
      </c>
      <c r="C61" s="39" t="s">
        <v>827</v>
      </c>
      <c r="D61" s="40" t="s">
        <v>14</v>
      </c>
      <c r="E61" s="40" t="s">
        <v>496</v>
      </c>
      <c r="F61" s="40" t="s">
        <v>496</v>
      </c>
      <c r="G61" s="40" t="s">
        <v>627</v>
      </c>
      <c r="H61" s="40" t="s">
        <v>496</v>
      </c>
      <c r="I61" s="40" t="s">
        <v>823</v>
      </c>
      <c r="J61" s="40" t="s">
        <v>824</v>
      </c>
      <c r="K61" s="41">
        <v>37</v>
      </c>
      <c r="L61" s="40">
        <v>632927</v>
      </c>
      <c r="M61" s="40">
        <v>488132</v>
      </c>
      <c r="N61" s="40">
        <v>1</v>
      </c>
      <c r="O61" s="42"/>
      <c r="P61" s="42"/>
      <c r="Q61" s="42"/>
      <c r="R61" s="17">
        <f t="shared" si="1"/>
        <v>0</v>
      </c>
      <c r="S61" s="27">
        <f t="shared" si="2"/>
        <v>0</v>
      </c>
      <c r="T61" s="42"/>
      <c r="U61" s="42"/>
      <c r="V61" s="17">
        <f t="shared" si="3"/>
        <v>0</v>
      </c>
      <c r="W61" s="27">
        <f t="shared" si="4"/>
        <v>0</v>
      </c>
    </row>
    <row r="62" spans="1:23" x14ac:dyDescent="0.35">
      <c r="A62" s="38">
        <v>3939161</v>
      </c>
      <c r="B62" s="38" t="s">
        <v>832</v>
      </c>
      <c r="C62" s="39" t="s">
        <v>833</v>
      </c>
      <c r="D62" s="40" t="s">
        <v>14</v>
      </c>
      <c r="E62" s="40" t="s">
        <v>496</v>
      </c>
      <c r="F62" s="40" t="s">
        <v>496</v>
      </c>
      <c r="G62" s="40" t="s">
        <v>613</v>
      </c>
      <c r="H62" s="40" t="s">
        <v>496</v>
      </c>
      <c r="I62" s="40" t="s">
        <v>141</v>
      </c>
      <c r="J62" s="40" t="s">
        <v>142</v>
      </c>
      <c r="K62" s="41">
        <v>9</v>
      </c>
      <c r="L62" s="40">
        <v>637014</v>
      </c>
      <c r="M62" s="40">
        <v>488951</v>
      </c>
      <c r="N62" s="40">
        <v>1</v>
      </c>
      <c r="O62" s="42"/>
      <c r="P62" s="42"/>
      <c r="Q62" s="42"/>
      <c r="R62" s="17">
        <f t="shared" si="1"/>
        <v>0</v>
      </c>
      <c r="S62" s="27">
        <f t="shared" si="2"/>
        <v>0</v>
      </c>
      <c r="T62" s="42"/>
      <c r="U62" s="42"/>
      <c r="V62" s="17">
        <f t="shared" si="3"/>
        <v>0</v>
      </c>
      <c r="W62" s="27">
        <f t="shared" si="4"/>
        <v>0</v>
      </c>
    </row>
    <row r="63" spans="1:23" x14ac:dyDescent="0.35">
      <c r="A63" s="38">
        <v>3921886</v>
      </c>
      <c r="B63" s="38" t="s">
        <v>840</v>
      </c>
      <c r="C63" s="39" t="s">
        <v>841</v>
      </c>
      <c r="D63" s="40" t="s">
        <v>14</v>
      </c>
      <c r="E63" s="40" t="s">
        <v>496</v>
      </c>
      <c r="F63" s="40" t="s">
        <v>496</v>
      </c>
      <c r="G63" s="40" t="s">
        <v>549</v>
      </c>
      <c r="H63" s="40" t="s">
        <v>496</v>
      </c>
      <c r="I63" s="40" t="s">
        <v>842</v>
      </c>
      <c r="J63" s="40" t="s">
        <v>843</v>
      </c>
      <c r="K63" s="41">
        <v>33</v>
      </c>
      <c r="L63" s="40">
        <v>637395</v>
      </c>
      <c r="M63" s="40">
        <v>481576</v>
      </c>
      <c r="N63" s="40">
        <v>1</v>
      </c>
      <c r="O63" s="42"/>
      <c r="P63" s="42"/>
      <c r="Q63" s="42"/>
      <c r="R63" s="17">
        <f t="shared" si="1"/>
        <v>0</v>
      </c>
      <c r="S63" s="27">
        <f t="shared" si="2"/>
        <v>0</v>
      </c>
      <c r="T63" s="42"/>
      <c r="U63" s="42"/>
      <c r="V63" s="17">
        <f t="shared" si="3"/>
        <v>0</v>
      </c>
      <c r="W63" s="27">
        <f t="shared" si="4"/>
        <v>0</v>
      </c>
    </row>
    <row r="64" spans="1:23" x14ac:dyDescent="0.35">
      <c r="A64" s="38">
        <v>3928316</v>
      </c>
      <c r="B64" s="38" t="s">
        <v>865</v>
      </c>
      <c r="C64" s="39" t="s">
        <v>866</v>
      </c>
      <c r="D64" s="40" t="s">
        <v>14</v>
      </c>
      <c r="E64" s="40" t="s">
        <v>496</v>
      </c>
      <c r="F64" s="40" t="s">
        <v>496</v>
      </c>
      <c r="G64" s="40" t="s">
        <v>684</v>
      </c>
      <c r="H64" s="40" t="s">
        <v>496</v>
      </c>
      <c r="I64" s="40" t="s">
        <v>867</v>
      </c>
      <c r="J64" s="40" t="s">
        <v>868</v>
      </c>
      <c r="K64" s="41">
        <v>42</v>
      </c>
      <c r="L64" s="40">
        <v>629744</v>
      </c>
      <c r="M64" s="40">
        <v>482809</v>
      </c>
      <c r="N64" s="40">
        <v>1</v>
      </c>
      <c r="O64" s="42"/>
      <c r="P64" s="42"/>
      <c r="Q64" s="42"/>
      <c r="R64" s="17">
        <f t="shared" si="1"/>
        <v>0</v>
      </c>
      <c r="S64" s="27">
        <f t="shared" si="2"/>
        <v>0</v>
      </c>
      <c r="T64" s="42"/>
      <c r="U64" s="42"/>
      <c r="V64" s="17">
        <f t="shared" si="3"/>
        <v>0</v>
      </c>
      <c r="W64" s="27">
        <f t="shared" si="4"/>
        <v>0</v>
      </c>
    </row>
    <row r="65" spans="1:23" x14ac:dyDescent="0.35">
      <c r="A65" s="38">
        <v>3992618</v>
      </c>
      <c r="B65" s="38" t="s">
        <v>873</v>
      </c>
      <c r="C65" s="39" t="s">
        <v>874</v>
      </c>
      <c r="D65" s="40" t="s">
        <v>14</v>
      </c>
      <c r="E65" s="40" t="s">
        <v>496</v>
      </c>
      <c r="F65" s="40" t="s">
        <v>496</v>
      </c>
      <c r="G65" s="40" t="s">
        <v>606</v>
      </c>
      <c r="H65" s="40" t="s">
        <v>496</v>
      </c>
      <c r="I65" s="40" t="s">
        <v>871</v>
      </c>
      <c r="J65" s="40" t="s">
        <v>872</v>
      </c>
      <c r="K65" s="41">
        <v>28</v>
      </c>
      <c r="L65" s="40">
        <v>638166</v>
      </c>
      <c r="M65" s="40">
        <v>476182</v>
      </c>
      <c r="N65" s="40">
        <v>1</v>
      </c>
      <c r="O65" s="42"/>
      <c r="P65" s="42"/>
      <c r="Q65" s="42"/>
      <c r="R65" s="17">
        <f t="shared" si="1"/>
        <v>0</v>
      </c>
      <c r="S65" s="27">
        <f t="shared" si="2"/>
        <v>0</v>
      </c>
      <c r="T65" s="42"/>
      <c r="U65" s="42"/>
      <c r="V65" s="17">
        <f t="shared" si="3"/>
        <v>0</v>
      </c>
      <c r="W65" s="27">
        <f t="shared" si="4"/>
        <v>0</v>
      </c>
    </row>
    <row r="66" spans="1:23" x14ac:dyDescent="0.35">
      <c r="A66" s="38">
        <v>3944290</v>
      </c>
      <c r="B66" s="38" t="s">
        <v>875</v>
      </c>
      <c r="C66" s="39" t="s">
        <v>876</v>
      </c>
      <c r="D66" s="40" t="s">
        <v>14</v>
      </c>
      <c r="E66" s="40" t="s">
        <v>496</v>
      </c>
      <c r="F66" s="40" t="s">
        <v>496</v>
      </c>
      <c r="G66" s="40" t="s">
        <v>703</v>
      </c>
      <c r="H66" s="40" t="s">
        <v>496</v>
      </c>
      <c r="I66" s="40" t="s">
        <v>877</v>
      </c>
      <c r="J66" s="40" t="s">
        <v>878</v>
      </c>
      <c r="K66" s="41">
        <v>51</v>
      </c>
      <c r="L66" s="40">
        <v>633829</v>
      </c>
      <c r="M66" s="40">
        <v>490401</v>
      </c>
      <c r="N66" s="40">
        <v>1</v>
      </c>
      <c r="O66" s="42"/>
      <c r="P66" s="42"/>
      <c r="Q66" s="42"/>
      <c r="R66" s="17">
        <f t="shared" si="1"/>
        <v>0</v>
      </c>
      <c r="S66" s="27">
        <f t="shared" si="2"/>
        <v>0</v>
      </c>
      <c r="T66" s="42"/>
      <c r="U66" s="42"/>
      <c r="V66" s="17">
        <f t="shared" si="3"/>
        <v>0</v>
      </c>
      <c r="W66" s="27">
        <f t="shared" si="4"/>
        <v>0</v>
      </c>
    </row>
    <row r="67" spans="1:23" x14ac:dyDescent="0.35">
      <c r="A67" s="38">
        <v>3939192</v>
      </c>
      <c r="B67" s="38" t="s">
        <v>884</v>
      </c>
      <c r="C67" s="39" t="s">
        <v>885</v>
      </c>
      <c r="D67" s="40" t="s">
        <v>14</v>
      </c>
      <c r="E67" s="40" t="s">
        <v>496</v>
      </c>
      <c r="F67" s="40" t="s">
        <v>496</v>
      </c>
      <c r="G67" s="40" t="s">
        <v>613</v>
      </c>
      <c r="H67" s="40" t="s">
        <v>496</v>
      </c>
      <c r="I67" s="40" t="s">
        <v>886</v>
      </c>
      <c r="J67" s="40" t="s">
        <v>887</v>
      </c>
      <c r="K67" s="41" t="s">
        <v>888</v>
      </c>
      <c r="L67" s="40">
        <v>636376</v>
      </c>
      <c r="M67" s="40">
        <v>487973</v>
      </c>
      <c r="N67" s="40">
        <v>1</v>
      </c>
      <c r="O67" s="42"/>
      <c r="P67" s="42"/>
      <c r="Q67" s="42"/>
      <c r="R67" s="17">
        <f t="shared" si="1"/>
        <v>0</v>
      </c>
      <c r="S67" s="27">
        <f t="shared" si="2"/>
        <v>0</v>
      </c>
      <c r="T67" s="42"/>
      <c r="U67" s="42"/>
      <c r="V67" s="17">
        <f t="shared" si="3"/>
        <v>0</v>
      </c>
      <c r="W67" s="27">
        <f t="shared" si="4"/>
        <v>0</v>
      </c>
    </row>
    <row r="68" spans="1:23" x14ac:dyDescent="0.35">
      <c r="A68" s="38">
        <v>3939196</v>
      </c>
      <c r="B68" s="38" t="s">
        <v>889</v>
      </c>
      <c r="C68" s="39" t="s">
        <v>890</v>
      </c>
      <c r="D68" s="40" t="s">
        <v>14</v>
      </c>
      <c r="E68" s="40" t="s">
        <v>496</v>
      </c>
      <c r="F68" s="40" t="s">
        <v>496</v>
      </c>
      <c r="G68" s="40" t="s">
        <v>613</v>
      </c>
      <c r="H68" s="40" t="s">
        <v>496</v>
      </c>
      <c r="I68" s="40" t="s">
        <v>886</v>
      </c>
      <c r="J68" s="40" t="s">
        <v>887</v>
      </c>
      <c r="K68" s="41" t="s">
        <v>891</v>
      </c>
      <c r="L68" s="40">
        <v>636615</v>
      </c>
      <c r="M68" s="40">
        <v>488021</v>
      </c>
      <c r="N68" s="40">
        <v>1</v>
      </c>
      <c r="O68" s="42"/>
      <c r="P68" s="42"/>
      <c r="Q68" s="42"/>
      <c r="R68" s="17">
        <f t="shared" si="1"/>
        <v>0</v>
      </c>
      <c r="S68" s="27">
        <f t="shared" si="2"/>
        <v>0</v>
      </c>
      <c r="T68" s="42"/>
      <c r="U68" s="42"/>
      <c r="V68" s="17">
        <f t="shared" si="3"/>
        <v>0</v>
      </c>
      <c r="W68" s="27">
        <f t="shared" si="4"/>
        <v>0</v>
      </c>
    </row>
    <row r="69" spans="1:23" x14ac:dyDescent="0.35">
      <c r="A69" s="38">
        <v>3967521</v>
      </c>
      <c r="B69" s="38" t="s">
        <v>892</v>
      </c>
      <c r="C69" s="39" t="s">
        <v>893</v>
      </c>
      <c r="D69" s="40" t="s">
        <v>14</v>
      </c>
      <c r="E69" s="40" t="s">
        <v>496</v>
      </c>
      <c r="F69" s="40" t="s">
        <v>496</v>
      </c>
      <c r="G69" s="40" t="s">
        <v>643</v>
      </c>
      <c r="H69" s="40" t="s">
        <v>496</v>
      </c>
      <c r="I69" s="40" t="s">
        <v>894</v>
      </c>
      <c r="J69" s="40" t="s">
        <v>895</v>
      </c>
      <c r="K69" s="41">
        <v>15</v>
      </c>
      <c r="L69" s="40">
        <v>632789</v>
      </c>
      <c r="M69" s="40">
        <v>496918</v>
      </c>
      <c r="N69" s="40">
        <v>1</v>
      </c>
      <c r="O69" s="42"/>
      <c r="P69" s="42"/>
      <c r="Q69" s="42"/>
      <c r="R69" s="17">
        <f t="shared" si="1"/>
        <v>0</v>
      </c>
      <c r="S69" s="27">
        <f t="shared" si="2"/>
        <v>0</v>
      </c>
      <c r="T69" s="42"/>
      <c r="U69" s="42"/>
      <c r="V69" s="17">
        <f t="shared" si="3"/>
        <v>0</v>
      </c>
      <c r="W69" s="27">
        <f t="shared" si="4"/>
        <v>0</v>
      </c>
    </row>
    <row r="70" spans="1:23" x14ac:dyDescent="0.35">
      <c r="A70" s="38">
        <v>3941156</v>
      </c>
      <c r="B70" s="38" t="s">
        <v>896</v>
      </c>
      <c r="C70" s="39" t="s">
        <v>897</v>
      </c>
      <c r="D70" s="40" t="s">
        <v>14</v>
      </c>
      <c r="E70" s="40" t="s">
        <v>496</v>
      </c>
      <c r="F70" s="40" t="s">
        <v>496</v>
      </c>
      <c r="G70" s="40" t="s">
        <v>627</v>
      </c>
      <c r="H70" s="40" t="s">
        <v>496</v>
      </c>
      <c r="I70" s="40" t="s">
        <v>898</v>
      </c>
      <c r="J70" s="40" t="s">
        <v>899</v>
      </c>
      <c r="K70" s="41">
        <v>5</v>
      </c>
      <c r="L70" s="40">
        <v>635167</v>
      </c>
      <c r="M70" s="40">
        <v>488310</v>
      </c>
      <c r="N70" s="40">
        <v>1</v>
      </c>
      <c r="O70" s="42"/>
      <c r="P70" s="42"/>
      <c r="Q70" s="42"/>
      <c r="R70" s="17">
        <f t="shared" si="1"/>
        <v>0</v>
      </c>
      <c r="S70" s="27">
        <f t="shared" si="2"/>
        <v>0</v>
      </c>
      <c r="T70" s="42"/>
      <c r="U70" s="42"/>
      <c r="V70" s="17">
        <f t="shared" si="3"/>
        <v>0</v>
      </c>
      <c r="W70" s="27">
        <f t="shared" si="4"/>
        <v>0</v>
      </c>
    </row>
    <row r="71" spans="1:23" x14ac:dyDescent="0.35">
      <c r="A71" s="38">
        <v>3941102</v>
      </c>
      <c r="B71" s="38" t="s">
        <v>900</v>
      </c>
      <c r="C71" s="39" t="s">
        <v>901</v>
      </c>
      <c r="D71" s="40" t="s">
        <v>14</v>
      </c>
      <c r="E71" s="40" t="s">
        <v>496</v>
      </c>
      <c r="F71" s="40" t="s">
        <v>496</v>
      </c>
      <c r="G71" s="40" t="s">
        <v>627</v>
      </c>
      <c r="H71" s="40" t="s">
        <v>496</v>
      </c>
      <c r="I71" s="40" t="s">
        <v>898</v>
      </c>
      <c r="J71" s="40" t="s">
        <v>899</v>
      </c>
      <c r="K71" s="41" t="s">
        <v>902</v>
      </c>
      <c r="L71" s="40">
        <v>635098</v>
      </c>
      <c r="M71" s="40">
        <v>488464</v>
      </c>
      <c r="N71" s="40">
        <v>1</v>
      </c>
      <c r="O71" s="42"/>
      <c r="P71" s="42"/>
      <c r="Q71" s="42"/>
      <c r="R71" s="17">
        <f t="shared" si="1"/>
        <v>0</v>
      </c>
      <c r="S71" s="27">
        <f t="shared" si="2"/>
        <v>0</v>
      </c>
      <c r="T71" s="42"/>
      <c r="U71" s="42"/>
      <c r="V71" s="17">
        <f t="shared" si="3"/>
        <v>0</v>
      </c>
      <c r="W71" s="27">
        <f t="shared" si="4"/>
        <v>0</v>
      </c>
    </row>
    <row r="72" spans="1:23" x14ac:dyDescent="0.35">
      <c r="A72" s="38">
        <v>3938928</v>
      </c>
      <c r="B72" s="38" t="s">
        <v>903</v>
      </c>
      <c r="C72" s="39" t="s">
        <v>904</v>
      </c>
      <c r="D72" s="40" t="s">
        <v>14</v>
      </c>
      <c r="E72" s="40" t="s">
        <v>496</v>
      </c>
      <c r="F72" s="40" t="s">
        <v>496</v>
      </c>
      <c r="G72" s="40" t="s">
        <v>613</v>
      </c>
      <c r="H72" s="40" t="s">
        <v>496</v>
      </c>
      <c r="I72" s="40" t="s">
        <v>34</v>
      </c>
      <c r="J72" s="40" t="s">
        <v>35</v>
      </c>
      <c r="K72" s="41">
        <v>19</v>
      </c>
      <c r="L72" s="40">
        <v>639170</v>
      </c>
      <c r="M72" s="40">
        <v>486201</v>
      </c>
      <c r="N72" s="40">
        <v>1</v>
      </c>
      <c r="O72" s="42"/>
      <c r="P72" s="42"/>
      <c r="Q72" s="42"/>
      <c r="R72" s="17">
        <f t="shared" si="1"/>
        <v>0</v>
      </c>
      <c r="S72" s="27">
        <f t="shared" si="2"/>
        <v>0</v>
      </c>
      <c r="T72" s="42"/>
      <c r="U72" s="42"/>
      <c r="V72" s="17">
        <f t="shared" si="3"/>
        <v>0</v>
      </c>
      <c r="W72" s="27">
        <f t="shared" si="4"/>
        <v>0</v>
      </c>
    </row>
    <row r="73" spans="1:23" x14ac:dyDescent="0.35">
      <c r="A73" s="38">
        <v>3945574</v>
      </c>
      <c r="B73" s="38" t="s">
        <v>909</v>
      </c>
      <c r="C73" s="39" t="s">
        <v>910</v>
      </c>
      <c r="D73" s="40" t="s">
        <v>14</v>
      </c>
      <c r="E73" s="40" t="s">
        <v>496</v>
      </c>
      <c r="F73" s="40" t="s">
        <v>496</v>
      </c>
      <c r="G73" s="40" t="s">
        <v>703</v>
      </c>
      <c r="H73" s="40" t="s">
        <v>496</v>
      </c>
      <c r="I73" s="40" t="s">
        <v>907</v>
      </c>
      <c r="J73" s="40" t="s">
        <v>908</v>
      </c>
      <c r="K73" s="41">
        <v>15</v>
      </c>
      <c r="L73" s="40">
        <v>635597</v>
      </c>
      <c r="M73" s="40">
        <v>490391</v>
      </c>
      <c r="N73" s="40">
        <v>1</v>
      </c>
      <c r="O73" s="42"/>
      <c r="P73" s="42"/>
      <c r="Q73" s="42"/>
      <c r="R73" s="17">
        <f t="shared" si="1"/>
        <v>0</v>
      </c>
      <c r="S73" s="27">
        <f t="shared" si="2"/>
        <v>0</v>
      </c>
      <c r="T73" s="42"/>
      <c r="U73" s="42"/>
      <c r="V73" s="17">
        <f t="shared" si="3"/>
        <v>0</v>
      </c>
      <c r="W73" s="27">
        <f t="shared" si="4"/>
        <v>0</v>
      </c>
    </row>
    <row r="74" spans="1:23" x14ac:dyDescent="0.35">
      <c r="A74" s="38">
        <v>3972594</v>
      </c>
      <c r="B74" s="38" t="s">
        <v>915</v>
      </c>
      <c r="C74" s="39" t="s">
        <v>916</v>
      </c>
      <c r="D74" s="40" t="s">
        <v>14</v>
      </c>
      <c r="E74" s="40" t="s">
        <v>496</v>
      </c>
      <c r="F74" s="40" t="s">
        <v>496</v>
      </c>
      <c r="G74" s="40" t="s">
        <v>524</v>
      </c>
      <c r="H74" s="40" t="s">
        <v>496</v>
      </c>
      <c r="I74" s="40" t="s">
        <v>917</v>
      </c>
      <c r="J74" s="40" t="s">
        <v>918</v>
      </c>
      <c r="K74" s="41">
        <v>1</v>
      </c>
      <c r="L74" s="40">
        <v>632908</v>
      </c>
      <c r="M74" s="40">
        <v>491581</v>
      </c>
      <c r="N74" s="40">
        <v>1</v>
      </c>
      <c r="O74" s="42"/>
      <c r="P74" s="42"/>
      <c r="Q74" s="42"/>
      <c r="R74" s="17">
        <f t="shared" si="1"/>
        <v>0</v>
      </c>
      <c r="S74" s="27">
        <f t="shared" si="2"/>
        <v>0</v>
      </c>
      <c r="T74" s="42"/>
      <c r="U74" s="42"/>
      <c r="V74" s="17">
        <f t="shared" si="3"/>
        <v>0</v>
      </c>
      <c r="W74" s="27">
        <f t="shared" si="4"/>
        <v>0</v>
      </c>
    </row>
    <row r="75" spans="1:23" x14ac:dyDescent="0.35">
      <c r="A75" s="38">
        <v>3973792</v>
      </c>
      <c r="B75" s="38" t="s">
        <v>919</v>
      </c>
      <c r="C75" s="39" t="s">
        <v>920</v>
      </c>
      <c r="D75" s="40" t="s">
        <v>14</v>
      </c>
      <c r="E75" s="40" t="s">
        <v>496</v>
      </c>
      <c r="F75" s="40" t="s">
        <v>496</v>
      </c>
      <c r="G75" s="40" t="s">
        <v>524</v>
      </c>
      <c r="H75" s="40" t="s">
        <v>496</v>
      </c>
      <c r="I75" s="40" t="s">
        <v>917</v>
      </c>
      <c r="J75" s="40" t="s">
        <v>918</v>
      </c>
      <c r="K75" s="41">
        <v>3</v>
      </c>
      <c r="L75" s="40">
        <v>632970</v>
      </c>
      <c r="M75" s="40">
        <v>492033</v>
      </c>
      <c r="N75" s="40">
        <v>1</v>
      </c>
      <c r="O75" s="42"/>
      <c r="P75" s="42"/>
      <c r="Q75" s="42"/>
      <c r="R75" s="17">
        <f t="shared" si="1"/>
        <v>0</v>
      </c>
      <c r="S75" s="27">
        <f t="shared" si="2"/>
        <v>0</v>
      </c>
      <c r="T75" s="42"/>
      <c r="U75" s="42"/>
      <c r="V75" s="17">
        <f t="shared" si="3"/>
        <v>0</v>
      </c>
      <c r="W75" s="27">
        <f t="shared" si="4"/>
        <v>0</v>
      </c>
    </row>
    <row r="76" spans="1:23" x14ac:dyDescent="0.35">
      <c r="A76" s="38">
        <v>3916990</v>
      </c>
      <c r="B76" s="38" t="s">
        <v>926</v>
      </c>
      <c r="C76" s="39" t="s">
        <v>927</v>
      </c>
      <c r="D76" s="40" t="s">
        <v>14</v>
      </c>
      <c r="E76" s="40" t="s">
        <v>496</v>
      </c>
      <c r="F76" s="40" t="s">
        <v>496</v>
      </c>
      <c r="G76" s="40" t="s">
        <v>549</v>
      </c>
      <c r="H76" s="40" t="s">
        <v>496</v>
      </c>
      <c r="I76" s="40" t="s">
        <v>928</v>
      </c>
      <c r="J76" s="40" t="s">
        <v>929</v>
      </c>
      <c r="K76" s="41">
        <v>13</v>
      </c>
      <c r="L76" s="40">
        <v>637228</v>
      </c>
      <c r="M76" s="40">
        <v>482744</v>
      </c>
      <c r="N76" s="40">
        <v>1</v>
      </c>
      <c r="O76" s="42"/>
      <c r="P76" s="42"/>
      <c r="Q76" s="42"/>
      <c r="R76" s="17">
        <f t="shared" si="1"/>
        <v>0</v>
      </c>
      <c r="S76" s="27">
        <f t="shared" si="2"/>
        <v>0</v>
      </c>
      <c r="T76" s="42"/>
      <c r="U76" s="42"/>
      <c r="V76" s="17">
        <f t="shared" si="3"/>
        <v>0</v>
      </c>
      <c r="W76" s="27">
        <f t="shared" si="4"/>
        <v>0</v>
      </c>
    </row>
    <row r="77" spans="1:23" x14ac:dyDescent="0.35">
      <c r="A77" s="38">
        <v>3941516</v>
      </c>
      <c r="B77" s="38" t="s">
        <v>930</v>
      </c>
      <c r="C77" s="39" t="s">
        <v>931</v>
      </c>
      <c r="D77" s="40" t="s">
        <v>14</v>
      </c>
      <c r="E77" s="40" t="s">
        <v>496</v>
      </c>
      <c r="F77" s="40" t="s">
        <v>496</v>
      </c>
      <c r="G77" s="40" t="s">
        <v>627</v>
      </c>
      <c r="H77" s="40" t="s">
        <v>496</v>
      </c>
      <c r="I77" s="40" t="s">
        <v>932</v>
      </c>
      <c r="J77" s="40" t="s">
        <v>933</v>
      </c>
      <c r="K77" s="41">
        <v>1</v>
      </c>
      <c r="L77" s="40">
        <v>632696</v>
      </c>
      <c r="M77" s="40">
        <v>487219</v>
      </c>
      <c r="N77" s="40">
        <v>1</v>
      </c>
      <c r="O77" s="42"/>
      <c r="P77" s="42"/>
      <c r="Q77" s="42"/>
      <c r="R77" s="17">
        <f t="shared" si="1"/>
        <v>0</v>
      </c>
      <c r="S77" s="27">
        <f t="shared" si="2"/>
        <v>0</v>
      </c>
      <c r="T77" s="42"/>
      <c r="U77" s="42"/>
      <c r="V77" s="17">
        <f t="shared" si="3"/>
        <v>0</v>
      </c>
      <c r="W77" s="27">
        <f t="shared" si="4"/>
        <v>0</v>
      </c>
    </row>
    <row r="78" spans="1:23" x14ac:dyDescent="0.35">
      <c r="A78" s="38">
        <v>4025626</v>
      </c>
      <c r="B78" s="38" t="s">
        <v>946</v>
      </c>
      <c r="C78" s="39" t="s">
        <v>947</v>
      </c>
      <c r="D78" s="40" t="s">
        <v>14</v>
      </c>
      <c r="E78" s="40" t="s">
        <v>496</v>
      </c>
      <c r="F78" s="40" t="s">
        <v>496</v>
      </c>
      <c r="G78" s="40" t="s">
        <v>540</v>
      </c>
      <c r="H78" s="40" t="s">
        <v>496</v>
      </c>
      <c r="I78" s="40" t="s">
        <v>944</v>
      </c>
      <c r="J78" s="40" t="s">
        <v>945</v>
      </c>
      <c r="K78" s="41">
        <v>38</v>
      </c>
      <c r="L78" s="40">
        <v>630648</v>
      </c>
      <c r="M78" s="40">
        <v>484411</v>
      </c>
      <c r="N78" s="40">
        <v>1</v>
      </c>
      <c r="O78" s="42"/>
      <c r="P78" s="42"/>
      <c r="Q78" s="42"/>
      <c r="R78" s="17">
        <f t="shared" si="1"/>
        <v>0</v>
      </c>
      <c r="S78" s="27">
        <f t="shared" si="2"/>
        <v>0</v>
      </c>
      <c r="T78" s="42"/>
      <c r="U78" s="42"/>
      <c r="V78" s="17">
        <f t="shared" si="3"/>
        <v>0</v>
      </c>
      <c r="W78" s="27">
        <f t="shared" si="4"/>
        <v>0</v>
      </c>
    </row>
    <row r="79" spans="1:23" x14ac:dyDescent="0.35">
      <c r="A79" s="38">
        <v>3921952</v>
      </c>
      <c r="B79" s="38" t="s">
        <v>958</v>
      </c>
      <c r="C79" s="39" t="s">
        <v>959</v>
      </c>
      <c r="D79" s="40" t="s">
        <v>14</v>
      </c>
      <c r="E79" s="40" t="s">
        <v>496</v>
      </c>
      <c r="F79" s="40" t="s">
        <v>496</v>
      </c>
      <c r="G79" s="40" t="s">
        <v>549</v>
      </c>
      <c r="H79" s="40" t="s">
        <v>496</v>
      </c>
      <c r="I79" s="40" t="s">
        <v>960</v>
      </c>
      <c r="J79" s="40" t="s">
        <v>961</v>
      </c>
      <c r="K79" s="41" t="s">
        <v>205</v>
      </c>
      <c r="L79" s="40">
        <v>636727</v>
      </c>
      <c r="M79" s="40">
        <v>482349</v>
      </c>
      <c r="N79" s="40">
        <v>1</v>
      </c>
      <c r="O79" s="42"/>
      <c r="P79" s="42"/>
      <c r="Q79" s="42"/>
      <c r="R79" s="17">
        <f t="shared" si="1"/>
        <v>0</v>
      </c>
      <c r="S79" s="27">
        <f t="shared" si="2"/>
        <v>0</v>
      </c>
      <c r="T79" s="42"/>
      <c r="U79" s="42"/>
      <c r="V79" s="17">
        <f t="shared" si="3"/>
        <v>0</v>
      </c>
      <c r="W79" s="27">
        <f t="shared" si="4"/>
        <v>0</v>
      </c>
    </row>
    <row r="80" spans="1:23" x14ac:dyDescent="0.35">
      <c r="A80" s="38">
        <v>3923933</v>
      </c>
      <c r="B80" s="38" t="s">
        <v>962</v>
      </c>
      <c r="C80" s="39" t="s">
        <v>963</v>
      </c>
      <c r="D80" s="40" t="s">
        <v>14</v>
      </c>
      <c r="E80" s="40" t="s">
        <v>496</v>
      </c>
      <c r="F80" s="40" t="s">
        <v>496</v>
      </c>
      <c r="G80" s="40" t="s">
        <v>578</v>
      </c>
      <c r="H80" s="40" t="s">
        <v>496</v>
      </c>
      <c r="I80" s="40" t="s">
        <v>964</v>
      </c>
      <c r="J80" s="40" t="s">
        <v>965</v>
      </c>
      <c r="K80" s="41">
        <v>3</v>
      </c>
      <c r="L80" s="40">
        <v>635161</v>
      </c>
      <c r="M80" s="40">
        <v>482872</v>
      </c>
      <c r="N80" s="40">
        <v>1</v>
      </c>
      <c r="O80" s="42"/>
      <c r="P80" s="42"/>
      <c r="Q80" s="42"/>
      <c r="R80" s="17">
        <f t="shared" si="1"/>
        <v>0</v>
      </c>
      <c r="S80" s="27">
        <f t="shared" si="2"/>
        <v>0</v>
      </c>
      <c r="T80" s="42"/>
      <c r="U80" s="42"/>
      <c r="V80" s="17">
        <f t="shared" si="3"/>
        <v>0</v>
      </c>
      <c r="W80" s="27">
        <f t="shared" si="4"/>
        <v>0</v>
      </c>
    </row>
    <row r="81" spans="1:23" x14ac:dyDescent="0.35">
      <c r="A81" s="38">
        <v>3921984</v>
      </c>
      <c r="B81" s="38" t="s">
        <v>971</v>
      </c>
      <c r="C81" s="39" t="s">
        <v>972</v>
      </c>
      <c r="D81" s="40" t="s">
        <v>14</v>
      </c>
      <c r="E81" s="40" t="s">
        <v>496</v>
      </c>
      <c r="F81" s="40" t="s">
        <v>496</v>
      </c>
      <c r="G81" s="40" t="s">
        <v>549</v>
      </c>
      <c r="H81" s="40" t="s">
        <v>496</v>
      </c>
      <c r="I81" s="40" t="s">
        <v>973</v>
      </c>
      <c r="J81" s="40" t="s">
        <v>974</v>
      </c>
      <c r="K81" s="41">
        <v>53</v>
      </c>
      <c r="L81" s="40">
        <v>641637</v>
      </c>
      <c r="M81" s="40">
        <v>484895</v>
      </c>
      <c r="N81" s="40">
        <v>1</v>
      </c>
      <c r="O81" s="42"/>
      <c r="P81" s="42"/>
      <c r="Q81" s="42"/>
      <c r="R81" s="17">
        <f t="shared" ref="R81:R144" si="5">ROUND(Q81*0.23,2)</f>
        <v>0</v>
      </c>
      <c r="S81" s="27">
        <f t="shared" ref="S81:S144" si="6">ROUND(Q81,2)+R81</f>
        <v>0</v>
      </c>
      <c r="T81" s="42"/>
      <c r="U81" s="42"/>
      <c r="V81" s="17">
        <f t="shared" ref="V81:V144" si="7">ROUND(U81*0.23,2)</f>
        <v>0</v>
      </c>
      <c r="W81" s="27">
        <f t="shared" ref="W81:W144" si="8">ROUND(U81,2)+V81</f>
        <v>0</v>
      </c>
    </row>
    <row r="82" spans="1:23" x14ac:dyDescent="0.35">
      <c r="A82" s="38">
        <v>3942570</v>
      </c>
      <c r="B82" s="38" t="s">
        <v>975</v>
      </c>
      <c r="C82" s="39" t="s">
        <v>976</v>
      </c>
      <c r="D82" s="40" t="s">
        <v>14</v>
      </c>
      <c r="E82" s="40" t="s">
        <v>496</v>
      </c>
      <c r="F82" s="40" t="s">
        <v>496</v>
      </c>
      <c r="G82" s="40" t="s">
        <v>627</v>
      </c>
      <c r="H82" s="40" t="s">
        <v>496</v>
      </c>
      <c r="I82" s="40" t="s">
        <v>977</v>
      </c>
      <c r="J82" s="40" t="s">
        <v>978</v>
      </c>
      <c r="K82" s="41">
        <v>13</v>
      </c>
      <c r="L82" s="40">
        <v>634386</v>
      </c>
      <c r="M82" s="40">
        <v>487432</v>
      </c>
      <c r="N82" s="40">
        <v>1</v>
      </c>
      <c r="O82" s="42"/>
      <c r="P82" s="42"/>
      <c r="Q82" s="42"/>
      <c r="R82" s="17">
        <f t="shared" si="5"/>
        <v>0</v>
      </c>
      <c r="S82" s="27">
        <f t="shared" si="6"/>
        <v>0</v>
      </c>
      <c r="T82" s="42"/>
      <c r="U82" s="42"/>
      <c r="V82" s="17">
        <f t="shared" si="7"/>
        <v>0</v>
      </c>
      <c r="W82" s="27">
        <f t="shared" si="8"/>
        <v>0</v>
      </c>
    </row>
    <row r="83" spans="1:23" x14ac:dyDescent="0.35">
      <c r="A83" s="38">
        <v>3939236</v>
      </c>
      <c r="B83" s="38" t="s">
        <v>981</v>
      </c>
      <c r="C83" s="39" t="s">
        <v>982</v>
      </c>
      <c r="D83" s="40" t="s">
        <v>14</v>
      </c>
      <c r="E83" s="40" t="s">
        <v>496</v>
      </c>
      <c r="F83" s="40" t="s">
        <v>496</v>
      </c>
      <c r="G83" s="40" t="s">
        <v>613</v>
      </c>
      <c r="H83" s="40" t="s">
        <v>496</v>
      </c>
      <c r="I83" s="40" t="s">
        <v>983</v>
      </c>
      <c r="J83" s="40" t="s">
        <v>984</v>
      </c>
      <c r="K83" s="41">
        <v>31</v>
      </c>
      <c r="L83" s="40">
        <v>638878</v>
      </c>
      <c r="M83" s="40">
        <v>486245</v>
      </c>
      <c r="N83" s="40">
        <v>1</v>
      </c>
      <c r="O83" s="42"/>
      <c r="P83" s="42"/>
      <c r="Q83" s="42"/>
      <c r="R83" s="17">
        <f t="shared" si="5"/>
        <v>0</v>
      </c>
      <c r="S83" s="27">
        <f t="shared" si="6"/>
        <v>0</v>
      </c>
      <c r="T83" s="42"/>
      <c r="U83" s="42"/>
      <c r="V83" s="17">
        <f t="shared" si="7"/>
        <v>0</v>
      </c>
      <c r="W83" s="27">
        <f t="shared" si="8"/>
        <v>0</v>
      </c>
    </row>
    <row r="84" spans="1:23" x14ac:dyDescent="0.35">
      <c r="A84" s="38">
        <v>3939238</v>
      </c>
      <c r="B84" s="38" t="s">
        <v>985</v>
      </c>
      <c r="C84" s="39" t="s">
        <v>986</v>
      </c>
      <c r="D84" s="40" t="s">
        <v>14</v>
      </c>
      <c r="E84" s="40" t="s">
        <v>496</v>
      </c>
      <c r="F84" s="40" t="s">
        <v>496</v>
      </c>
      <c r="G84" s="40" t="s">
        <v>613</v>
      </c>
      <c r="H84" s="40" t="s">
        <v>496</v>
      </c>
      <c r="I84" s="40" t="s">
        <v>983</v>
      </c>
      <c r="J84" s="40" t="s">
        <v>984</v>
      </c>
      <c r="K84" s="41">
        <v>45</v>
      </c>
      <c r="L84" s="40">
        <v>638527</v>
      </c>
      <c r="M84" s="40">
        <v>486153</v>
      </c>
      <c r="N84" s="40">
        <v>1</v>
      </c>
      <c r="O84" s="42"/>
      <c r="P84" s="42"/>
      <c r="Q84" s="42"/>
      <c r="R84" s="17">
        <f t="shared" si="5"/>
        <v>0</v>
      </c>
      <c r="S84" s="27">
        <f t="shared" si="6"/>
        <v>0</v>
      </c>
      <c r="T84" s="42"/>
      <c r="U84" s="42"/>
      <c r="V84" s="17">
        <f t="shared" si="7"/>
        <v>0</v>
      </c>
      <c r="W84" s="27">
        <f t="shared" si="8"/>
        <v>0</v>
      </c>
    </row>
    <row r="85" spans="1:23" x14ac:dyDescent="0.35">
      <c r="A85" s="38">
        <v>3942597</v>
      </c>
      <c r="B85" s="38" t="s">
        <v>991</v>
      </c>
      <c r="C85" s="39" t="s">
        <v>992</v>
      </c>
      <c r="D85" s="40" t="s">
        <v>14</v>
      </c>
      <c r="E85" s="40" t="s">
        <v>496</v>
      </c>
      <c r="F85" s="40" t="s">
        <v>496</v>
      </c>
      <c r="G85" s="40" t="s">
        <v>627</v>
      </c>
      <c r="H85" s="40" t="s">
        <v>496</v>
      </c>
      <c r="I85" s="40" t="s">
        <v>993</v>
      </c>
      <c r="J85" s="40" t="s">
        <v>994</v>
      </c>
      <c r="K85" s="41">
        <v>1</v>
      </c>
      <c r="L85" s="40">
        <v>633410</v>
      </c>
      <c r="M85" s="40">
        <v>486497</v>
      </c>
      <c r="N85" s="40">
        <v>1</v>
      </c>
      <c r="O85" s="42"/>
      <c r="P85" s="42"/>
      <c r="Q85" s="42"/>
      <c r="R85" s="17">
        <f t="shared" si="5"/>
        <v>0</v>
      </c>
      <c r="S85" s="27">
        <f t="shared" si="6"/>
        <v>0</v>
      </c>
      <c r="T85" s="42"/>
      <c r="U85" s="42"/>
      <c r="V85" s="17">
        <f t="shared" si="7"/>
        <v>0</v>
      </c>
      <c r="W85" s="27">
        <f t="shared" si="8"/>
        <v>0</v>
      </c>
    </row>
    <row r="86" spans="1:23" x14ac:dyDescent="0.35">
      <c r="A86" s="38">
        <v>3940733</v>
      </c>
      <c r="B86" s="38" t="s">
        <v>995</v>
      </c>
      <c r="C86" s="39" t="s">
        <v>996</v>
      </c>
      <c r="D86" s="40" t="s">
        <v>14</v>
      </c>
      <c r="E86" s="40" t="s">
        <v>496</v>
      </c>
      <c r="F86" s="40" t="s">
        <v>496</v>
      </c>
      <c r="G86" s="40" t="s">
        <v>627</v>
      </c>
      <c r="H86" s="40" t="s">
        <v>496</v>
      </c>
      <c r="I86" s="40" t="s">
        <v>997</v>
      </c>
      <c r="J86" s="40" t="s">
        <v>998</v>
      </c>
      <c r="K86" s="41">
        <v>16</v>
      </c>
      <c r="L86" s="40">
        <v>633825</v>
      </c>
      <c r="M86" s="40">
        <v>487841</v>
      </c>
      <c r="N86" s="40">
        <v>1</v>
      </c>
      <c r="O86" s="42"/>
      <c r="P86" s="42"/>
      <c r="Q86" s="42"/>
      <c r="R86" s="17">
        <f t="shared" si="5"/>
        <v>0</v>
      </c>
      <c r="S86" s="27">
        <f t="shared" si="6"/>
        <v>0</v>
      </c>
      <c r="T86" s="42"/>
      <c r="U86" s="42"/>
      <c r="V86" s="17">
        <f t="shared" si="7"/>
        <v>0</v>
      </c>
      <c r="W86" s="27">
        <f t="shared" si="8"/>
        <v>0</v>
      </c>
    </row>
    <row r="87" spans="1:23" x14ac:dyDescent="0.35">
      <c r="A87" s="38">
        <v>3934578</v>
      </c>
      <c r="B87" s="38" t="s">
        <v>999</v>
      </c>
      <c r="C87" s="39" t="s">
        <v>1000</v>
      </c>
      <c r="D87" s="40" t="s">
        <v>14</v>
      </c>
      <c r="E87" s="40" t="s">
        <v>496</v>
      </c>
      <c r="F87" s="40" t="s">
        <v>496</v>
      </c>
      <c r="G87" s="40" t="s">
        <v>497</v>
      </c>
      <c r="H87" s="40" t="s">
        <v>496</v>
      </c>
      <c r="I87" s="40" t="s">
        <v>1001</v>
      </c>
      <c r="J87" s="40" t="s">
        <v>1002</v>
      </c>
      <c r="K87" s="41">
        <v>284</v>
      </c>
      <c r="L87" s="40">
        <v>641067</v>
      </c>
      <c r="M87" s="40">
        <v>488736</v>
      </c>
      <c r="N87" s="40">
        <v>1</v>
      </c>
      <c r="O87" s="42"/>
      <c r="P87" s="42"/>
      <c r="Q87" s="42"/>
      <c r="R87" s="17">
        <f t="shared" si="5"/>
        <v>0</v>
      </c>
      <c r="S87" s="27">
        <f t="shared" si="6"/>
        <v>0</v>
      </c>
      <c r="T87" s="42"/>
      <c r="U87" s="42"/>
      <c r="V87" s="17">
        <f t="shared" si="7"/>
        <v>0</v>
      </c>
      <c r="W87" s="27">
        <f t="shared" si="8"/>
        <v>0</v>
      </c>
    </row>
    <row r="88" spans="1:23" x14ac:dyDescent="0.35">
      <c r="A88" s="38">
        <v>3928989</v>
      </c>
      <c r="B88" s="38" t="s">
        <v>1003</v>
      </c>
      <c r="C88" s="39" t="s">
        <v>1004</v>
      </c>
      <c r="D88" s="40" t="s">
        <v>14</v>
      </c>
      <c r="E88" s="40" t="s">
        <v>496</v>
      </c>
      <c r="F88" s="40" t="s">
        <v>496</v>
      </c>
      <c r="G88" s="40" t="s">
        <v>497</v>
      </c>
      <c r="H88" s="40" t="s">
        <v>496</v>
      </c>
      <c r="I88" s="40" t="s">
        <v>1001</v>
      </c>
      <c r="J88" s="40" t="s">
        <v>1002</v>
      </c>
      <c r="K88" s="41" t="s">
        <v>1005</v>
      </c>
      <c r="L88" s="40">
        <v>640174</v>
      </c>
      <c r="M88" s="40">
        <v>488832</v>
      </c>
      <c r="N88" s="40">
        <v>1</v>
      </c>
      <c r="O88" s="42"/>
      <c r="P88" s="42"/>
      <c r="Q88" s="42"/>
      <c r="R88" s="17">
        <f t="shared" si="5"/>
        <v>0</v>
      </c>
      <c r="S88" s="27">
        <f t="shared" si="6"/>
        <v>0</v>
      </c>
      <c r="T88" s="42"/>
      <c r="U88" s="42"/>
      <c r="V88" s="17">
        <f t="shared" si="7"/>
        <v>0</v>
      </c>
      <c r="W88" s="27">
        <f t="shared" si="8"/>
        <v>0</v>
      </c>
    </row>
    <row r="89" spans="1:23" x14ac:dyDescent="0.35">
      <c r="A89" s="38">
        <v>3934609</v>
      </c>
      <c r="B89" s="38" t="s">
        <v>1006</v>
      </c>
      <c r="C89" s="39" t="s">
        <v>1007</v>
      </c>
      <c r="D89" s="40" t="s">
        <v>14</v>
      </c>
      <c r="E89" s="40" t="s">
        <v>496</v>
      </c>
      <c r="F89" s="40" t="s">
        <v>496</v>
      </c>
      <c r="G89" s="40" t="s">
        <v>497</v>
      </c>
      <c r="H89" s="40" t="s">
        <v>496</v>
      </c>
      <c r="I89" s="40" t="s">
        <v>1001</v>
      </c>
      <c r="J89" s="40" t="s">
        <v>1002</v>
      </c>
      <c r="K89" s="41">
        <v>64</v>
      </c>
      <c r="L89" s="40">
        <v>644226</v>
      </c>
      <c r="M89" s="40">
        <v>488279</v>
      </c>
      <c r="N89" s="40">
        <v>1</v>
      </c>
      <c r="O89" s="42"/>
      <c r="P89" s="42"/>
      <c r="Q89" s="42"/>
      <c r="R89" s="17">
        <f t="shared" si="5"/>
        <v>0</v>
      </c>
      <c r="S89" s="27">
        <f t="shared" si="6"/>
        <v>0</v>
      </c>
      <c r="T89" s="42"/>
      <c r="U89" s="42"/>
      <c r="V89" s="17">
        <f t="shared" si="7"/>
        <v>0</v>
      </c>
      <c r="W89" s="27">
        <f t="shared" si="8"/>
        <v>0</v>
      </c>
    </row>
    <row r="90" spans="1:23" x14ac:dyDescent="0.35">
      <c r="A90" s="38">
        <v>3933050</v>
      </c>
      <c r="B90" s="38" t="s">
        <v>1008</v>
      </c>
      <c r="C90" s="39" t="s">
        <v>1009</v>
      </c>
      <c r="D90" s="40" t="s">
        <v>14</v>
      </c>
      <c r="E90" s="40" t="s">
        <v>496</v>
      </c>
      <c r="F90" s="40" t="s">
        <v>496</v>
      </c>
      <c r="G90" s="40" t="s">
        <v>497</v>
      </c>
      <c r="H90" s="40" t="s">
        <v>496</v>
      </c>
      <c r="I90" s="40" t="s">
        <v>1001</v>
      </c>
      <c r="J90" s="40" t="s">
        <v>1002</v>
      </c>
      <c r="K90" s="41">
        <v>83</v>
      </c>
      <c r="L90" s="40">
        <v>643999</v>
      </c>
      <c r="M90" s="40">
        <v>488155</v>
      </c>
      <c r="N90" s="40">
        <v>1</v>
      </c>
      <c r="O90" s="42"/>
      <c r="P90" s="42"/>
      <c r="Q90" s="42"/>
      <c r="R90" s="17">
        <f t="shared" si="5"/>
        <v>0</v>
      </c>
      <c r="S90" s="27">
        <f t="shared" si="6"/>
        <v>0</v>
      </c>
      <c r="T90" s="42"/>
      <c r="U90" s="42"/>
      <c r="V90" s="17">
        <f t="shared" si="7"/>
        <v>0</v>
      </c>
      <c r="W90" s="27">
        <f t="shared" si="8"/>
        <v>0</v>
      </c>
    </row>
    <row r="91" spans="1:23" x14ac:dyDescent="0.35">
      <c r="A91" s="38">
        <v>3934612</v>
      </c>
      <c r="B91" s="38" t="s">
        <v>1010</v>
      </c>
      <c r="C91" s="39" t="s">
        <v>1011</v>
      </c>
      <c r="D91" s="40" t="s">
        <v>14</v>
      </c>
      <c r="E91" s="40" t="s">
        <v>496</v>
      </c>
      <c r="F91" s="40" t="s">
        <v>496</v>
      </c>
      <c r="G91" s="40" t="s">
        <v>497</v>
      </c>
      <c r="H91" s="40" t="s">
        <v>496</v>
      </c>
      <c r="I91" s="40" t="s">
        <v>1001</v>
      </c>
      <c r="J91" s="40" t="s">
        <v>1002</v>
      </c>
      <c r="K91" s="41">
        <v>85</v>
      </c>
      <c r="L91" s="40">
        <v>643984</v>
      </c>
      <c r="M91" s="40">
        <v>488159</v>
      </c>
      <c r="N91" s="40">
        <v>1</v>
      </c>
      <c r="O91" s="42"/>
      <c r="P91" s="42"/>
      <c r="Q91" s="42"/>
      <c r="R91" s="17">
        <f t="shared" si="5"/>
        <v>0</v>
      </c>
      <c r="S91" s="27">
        <f t="shared" si="6"/>
        <v>0</v>
      </c>
      <c r="T91" s="42"/>
      <c r="U91" s="42"/>
      <c r="V91" s="17">
        <f t="shared" si="7"/>
        <v>0</v>
      </c>
      <c r="W91" s="27">
        <f t="shared" si="8"/>
        <v>0</v>
      </c>
    </row>
    <row r="92" spans="1:23" x14ac:dyDescent="0.35">
      <c r="A92" s="38">
        <v>3923632</v>
      </c>
      <c r="B92" s="38" t="s">
        <v>1016</v>
      </c>
      <c r="C92" s="39" t="s">
        <v>1017</v>
      </c>
      <c r="D92" s="40" t="s">
        <v>14</v>
      </c>
      <c r="E92" s="40" t="s">
        <v>496</v>
      </c>
      <c r="F92" s="40" t="s">
        <v>496</v>
      </c>
      <c r="G92" s="40" t="s">
        <v>578</v>
      </c>
      <c r="H92" s="40" t="s">
        <v>496</v>
      </c>
      <c r="I92" s="40" t="s">
        <v>1018</v>
      </c>
      <c r="J92" s="40" t="s">
        <v>1019</v>
      </c>
      <c r="K92" s="41">
        <v>93</v>
      </c>
      <c r="L92" s="40">
        <v>635055</v>
      </c>
      <c r="M92" s="40">
        <v>484503</v>
      </c>
      <c r="N92" s="40">
        <v>1</v>
      </c>
      <c r="O92" s="42"/>
      <c r="P92" s="42"/>
      <c r="Q92" s="42"/>
      <c r="R92" s="17">
        <f t="shared" si="5"/>
        <v>0</v>
      </c>
      <c r="S92" s="27">
        <f t="shared" si="6"/>
        <v>0</v>
      </c>
      <c r="T92" s="42"/>
      <c r="U92" s="42"/>
      <c r="V92" s="17">
        <f t="shared" si="7"/>
        <v>0</v>
      </c>
      <c r="W92" s="27">
        <f t="shared" si="8"/>
        <v>0</v>
      </c>
    </row>
    <row r="93" spans="1:23" x14ac:dyDescent="0.35">
      <c r="A93" s="38">
        <v>3992711</v>
      </c>
      <c r="B93" s="38" t="s">
        <v>1024</v>
      </c>
      <c r="C93" s="39" t="s">
        <v>1025</v>
      </c>
      <c r="D93" s="40" t="s">
        <v>14</v>
      </c>
      <c r="E93" s="40" t="s">
        <v>496</v>
      </c>
      <c r="F93" s="40" t="s">
        <v>496</v>
      </c>
      <c r="G93" s="40" t="s">
        <v>606</v>
      </c>
      <c r="H93" s="40" t="s">
        <v>496</v>
      </c>
      <c r="I93" s="40" t="s">
        <v>1026</v>
      </c>
      <c r="J93" s="40" t="s">
        <v>1027</v>
      </c>
      <c r="K93" s="41">
        <v>10</v>
      </c>
      <c r="L93" s="40">
        <v>640605</v>
      </c>
      <c r="M93" s="40">
        <v>478127</v>
      </c>
      <c r="N93" s="40">
        <v>1</v>
      </c>
      <c r="O93" s="42"/>
      <c r="P93" s="42"/>
      <c r="Q93" s="42"/>
      <c r="R93" s="17">
        <f t="shared" si="5"/>
        <v>0</v>
      </c>
      <c r="S93" s="27">
        <f t="shared" si="6"/>
        <v>0</v>
      </c>
      <c r="T93" s="42"/>
      <c r="U93" s="42"/>
      <c r="V93" s="17">
        <f t="shared" si="7"/>
        <v>0</v>
      </c>
      <c r="W93" s="27">
        <f t="shared" si="8"/>
        <v>0</v>
      </c>
    </row>
    <row r="94" spans="1:23" x14ac:dyDescent="0.35">
      <c r="A94" s="38">
        <v>4019700</v>
      </c>
      <c r="B94" s="38" t="s">
        <v>1032</v>
      </c>
      <c r="C94" s="39" t="s">
        <v>1033</v>
      </c>
      <c r="D94" s="40" t="s">
        <v>14</v>
      </c>
      <c r="E94" s="40" t="s">
        <v>496</v>
      </c>
      <c r="F94" s="40" t="s">
        <v>496</v>
      </c>
      <c r="G94" s="40" t="s">
        <v>1034</v>
      </c>
      <c r="H94" s="40" t="s">
        <v>496</v>
      </c>
      <c r="I94" s="40" t="s">
        <v>1035</v>
      </c>
      <c r="J94" s="40" t="s">
        <v>1036</v>
      </c>
      <c r="K94" s="41" t="s">
        <v>1037</v>
      </c>
      <c r="L94" s="40">
        <v>641416</v>
      </c>
      <c r="M94" s="40">
        <v>480649</v>
      </c>
      <c r="N94" s="40">
        <v>1</v>
      </c>
      <c r="O94" s="42"/>
      <c r="P94" s="42"/>
      <c r="Q94" s="42"/>
      <c r="R94" s="17">
        <f t="shared" si="5"/>
        <v>0</v>
      </c>
      <c r="S94" s="27">
        <f t="shared" si="6"/>
        <v>0</v>
      </c>
      <c r="T94" s="42"/>
      <c r="U94" s="42"/>
      <c r="V94" s="17">
        <f t="shared" si="7"/>
        <v>0</v>
      </c>
      <c r="W94" s="27">
        <f t="shared" si="8"/>
        <v>0</v>
      </c>
    </row>
    <row r="95" spans="1:23" x14ac:dyDescent="0.35">
      <c r="A95" s="38">
        <v>3972973</v>
      </c>
      <c r="B95" s="38" t="s">
        <v>1038</v>
      </c>
      <c r="C95" s="39" t="s">
        <v>1039</v>
      </c>
      <c r="D95" s="40" t="s">
        <v>14</v>
      </c>
      <c r="E95" s="40" t="s">
        <v>496</v>
      </c>
      <c r="F95" s="40" t="s">
        <v>496</v>
      </c>
      <c r="G95" s="40" t="s">
        <v>524</v>
      </c>
      <c r="H95" s="40" t="s">
        <v>496</v>
      </c>
      <c r="I95" s="40" t="s">
        <v>1040</v>
      </c>
      <c r="J95" s="40" t="s">
        <v>1041</v>
      </c>
      <c r="K95" s="41">
        <v>31</v>
      </c>
      <c r="L95" s="40">
        <v>634846</v>
      </c>
      <c r="M95" s="40">
        <v>492869</v>
      </c>
      <c r="N95" s="40">
        <v>1</v>
      </c>
      <c r="O95" s="42"/>
      <c r="P95" s="42"/>
      <c r="Q95" s="42"/>
      <c r="R95" s="17">
        <f t="shared" si="5"/>
        <v>0</v>
      </c>
      <c r="S95" s="27">
        <f t="shared" si="6"/>
        <v>0</v>
      </c>
      <c r="T95" s="42"/>
      <c r="U95" s="42"/>
      <c r="V95" s="17">
        <f t="shared" si="7"/>
        <v>0</v>
      </c>
      <c r="W95" s="27">
        <f t="shared" si="8"/>
        <v>0</v>
      </c>
    </row>
    <row r="96" spans="1:23" x14ac:dyDescent="0.35">
      <c r="A96" s="38">
        <v>3973825</v>
      </c>
      <c r="B96" s="38" t="s">
        <v>1042</v>
      </c>
      <c r="C96" s="39" t="s">
        <v>1043</v>
      </c>
      <c r="D96" s="40" t="s">
        <v>14</v>
      </c>
      <c r="E96" s="40" t="s">
        <v>496</v>
      </c>
      <c r="F96" s="40" t="s">
        <v>496</v>
      </c>
      <c r="G96" s="40" t="s">
        <v>524</v>
      </c>
      <c r="H96" s="40" t="s">
        <v>496</v>
      </c>
      <c r="I96" s="40" t="s">
        <v>1040</v>
      </c>
      <c r="J96" s="40" t="s">
        <v>1041</v>
      </c>
      <c r="K96" s="41">
        <v>35</v>
      </c>
      <c r="L96" s="40">
        <v>634801</v>
      </c>
      <c r="M96" s="40">
        <v>492992</v>
      </c>
      <c r="N96" s="40">
        <v>1</v>
      </c>
      <c r="O96" s="42"/>
      <c r="P96" s="42"/>
      <c r="Q96" s="42"/>
      <c r="R96" s="17">
        <f t="shared" si="5"/>
        <v>0</v>
      </c>
      <c r="S96" s="27">
        <f t="shared" si="6"/>
        <v>0</v>
      </c>
      <c r="T96" s="42"/>
      <c r="U96" s="42"/>
      <c r="V96" s="17">
        <f t="shared" si="7"/>
        <v>0</v>
      </c>
      <c r="W96" s="27">
        <f t="shared" si="8"/>
        <v>0</v>
      </c>
    </row>
    <row r="97" spans="1:23" x14ac:dyDescent="0.35">
      <c r="A97" s="38">
        <v>3992716</v>
      </c>
      <c r="B97" s="38" t="s">
        <v>1061</v>
      </c>
      <c r="C97" s="39" t="s">
        <v>1062</v>
      </c>
      <c r="D97" s="40" t="s">
        <v>14</v>
      </c>
      <c r="E97" s="40" t="s">
        <v>496</v>
      </c>
      <c r="F97" s="40" t="s">
        <v>496</v>
      </c>
      <c r="G97" s="40" t="s">
        <v>606</v>
      </c>
      <c r="H97" s="40" t="s">
        <v>496</v>
      </c>
      <c r="I97" s="40" t="s">
        <v>1059</v>
      </c>
      <c r="J97" s="40" t="s">
        <v>1060</v>
      </c>
      <c r="K97" s="41">
        <v>7</v>
      </c>
      <c r="L97" s="40">
        <v>639609</v>
      </c>
      <c r="M97" s="40">
        <v>477924</v>
      </c>
      <c r="N97" s="40">
        <v>1</v>
      </c>
      <c r="O97" s="42"/>
      <c r="P97" s="42"/>
      <c r="Q97" s="42"/>
      <c r="R97" s="17">
        <f t="shared" si="5"/>
        <v>0</v>
      </c>
      <c r="S97" s="27">
        <f t="shared" si="6"/>
        <v>0</v>
      </c>
      <c r="T97" s="42"/>
      <c r="U97" s="42"/>
      <c r="V97" s="17">
        <f t="shared" si="7"/>
        <v>0</v>
      </c>
      <c r="W97" s="27">
        <f t="shared" si="8"/>
        <v>0</v>
      </c>
    </row>
    <row r="98" spans="1:23" x14ac:dyDescent="0.35">
      <c r="A98" s="38">
        <v>3979512</v>
      </c>
      <c r="B98" s="38" t="s">
        <v>1068</v>
      </c>
      <c r="C98" s="39" t="s">
        <v>1069</v>
      </c>
      <c r="D98" s="40" t="s">
        <v>14</v>
      </c>
      <c r="E98" s="40" t="s">
        <v>496</v>
      </c>
      <c r="F98" s="40" t="s">
        <v>496</v>
      </c>
      <c r="G98" s="40" t="s">
        <v>569</v>
      </c>
      <c r="H98" s="40" t="s">
        <v>496</v>
      </c>
      <c r="I98" s="40" t="s">
        <v>1070</v>
      </c>
      <c r="J98" s="40" t="s">
        <v>1071</v>
      </c>
      <c r="K98" s="41">
        <v>2</v>
      </c>
      <c r="L98" s="40">
        <v>637942</v>
      </c>
      <c r="M98" s="40">
        <v>493889</v>
      </c>
      <c r="N98" s="40">
        <v>1</v>
      </c>
      <c r="O98" s="42"/>
      <c r="P98" s="42"/>
      <c r="Q98" s="42"/>
      <c r="R98" s="17">
        <f t="shared" si="5"/>
        <v>0</v>
      </c>
      <c r="S98" s="27">
        <f t="shared" si="6"/>
        <v>0</v>
      </c>
      <c r="T98" s="42"/>
      <c r="U98" s="42"/>
      <c r="V98" s="17">
        <f t="shared" si="7"/>
        <v>0</v>
      </c>
      <c r="W98" s="27">
        <f t="shared" si="8"/>
        <v>0</v>
      </c>
    </row>
    <row r="99" spans="1:23" x14ac:dyDescent="0.35">
      <c r="A99" s="38">
        <v>3992719</v>
      </c>
      <c r="B99" s="38" t="s">
        <v>1072</v>
      </c>
      <c r="C99" s="39" t="s">
        <v>1073</v>
      </c>
      <c r="D99" s="40" t="s">
        <v>14</v>
      </c>
      <c r="E99" s="40" t="s">
        <v>496</v>
      </c>
      <c r="F99" s="40" t="s">
        <v>496</v>
      </c>
      <c r="G99" s="40" t="s">
        <v>606</v>
      </c>
      <c r="H99" s="40" t="s">
        <v>496</v>
      </c>
      <c r="I99" s="40" t="s">
        <v>1074</v>
      </c>
      <c r="J99" s="40" t="s">
        <v>1075</v>
      </c>
      <c r="K99" s="41">
        <v>11</v>
      </c>
      <c r="L99" s="40">
        <v>639603</v>
      </c>
      <c r="M99" s="40">
        <v>477361</v>
      </c>
      <c r="N99" s="40">
        <v>1</v>
      </c>
      <c r="O99" s="42"/>
      <c r="P99" s="42"/>
      <c r="Q99" s="42"/>
      <c r="R99" s="17">
        <f t="shared" si="5"/>
        <v>0</v>
      </c>
      <c r="S99" s="27">
        <f t="shared" si="6"/>
        <v>0</v>
      </c>
      <c r="T99" s="42"/>
      <c r="U99" s="42"/>
      <c r="V99" s="17">
        <f t="shared" si="7"/>
        <v>0</v>
      </c>
      <c r="W99" s="27">
        <f t="shared" si="8"/>
        <v>0</v>
      </c>
    </row>
    <row r="100" spans="1:23" x14ac:dyDescent="0.35">
      <c r="A100" s="38">
        <v>3939249</v>
      </c>
      <c r="B100" s="38" t="s">
        <v>1076</v>
      </c>
      <c r="C100" s="39" t="s">
        <v>1077</v>
      </c>
      <c r="D100" s="40" t="s">
        <v>14</v>
      </c>
      <c r="E100" s="40" t="s">
        <v>496</v>
      </c>
      <c r="F100" s="40" t="s">
        <v>496</v>
      </c>
      <c r="G100" s="40" t="s">
        <v>613</v>
      </c>
      <c r="H100" s="40" t="s">
        <v>496</v>
      </c>
      <c r="I100" s="40" t="s">
        <v>1078</v>
      </c>
      <c r="J100" s="40" t="s">
        <v>1079</v>
      </c>
      <c r="K100" s="41" t="s">
        <v>1080</v>
      </c>
      <c r="L100" s="40">
        <v>637888</v>
      </c>
      <c r="M100" s="40">
        <v>486494</v>
      </c>
      <c r="N100" s="40">
        <v>1</v>
      </c>
      <c r="O100" s="42"/>
      <c r="P100" s="42"/>
      <c r="Q100" s="42"/>
      <c r="R100" s="17">
        <f t="shared" si="5"/>
        <v>0</v>
      </c>
      <c r="S100" s="27">
        <f t="shared" si="6"/>
        <v>0</v>
      </c>
      <c r="T100" s="42"/>
      <c r="U100" s="42"/>
      <c r="V100" s="17">
        <f t="shared" si="7"/>
        <v>0</v>
      </c>
      <c r="W100" s="27">
        <f t="shared" si="8"/>
        <v>0</v>
      </c>
    </row>
    <row r="101" spans="1:23" x14ac:dyDescent="0.35">
      <c r="A101" s="38">
        <v>3956161</v>
      </c>
      <c r="B101" s="38" t="s">
        <v>1083</v>
      </c>
      <c r="C101" s="39" t="s">
        <v>1084</v>
      </c>
      <c r="D101" s="40" t="s">
        <v>14</v>
      </c>
      <c r="E101" s="40" t="s">
        <v>496</v>
      </c>
      <c r="F101" s="40" t="s">
        <v>496</v>
      </c>
      <c r="G101" s="40" t="s">
        <v>515</v>
      </c>
      <c r="H101" s="40" t="s">
        <v>496</v>
      </c>
      <c r="I101" s="40" t="s">
        <v>1085</v>
      </c>
      <c r="J101" s="40" t="s">
        <v>1086</v>
      </c>
      <c r="K101" s="41" t="s">
        <v>216</v>
      </c>
      <c r="L101" s="40">
        <v>630023</v>
      </c>
      <c r="M101" s="40">
        <v>486692</v>
      </c>
      <c r="N101" s="40">
        <v>1</v>
      </c>
      <c r="O101" s="42"/>
      <c r="P101" s="42"/>
      <c r="Q101" s="42"/>
      <c r="R101" s="17">
        <f t="shared" si="5"/>
        <v>0</v>
      </c>
      <c r="S101" s="27">
        <f t="shared" si="6"/>
        <v>0</v>
      </c>
      <c r="T101" s="42"/>
      <c r="U101" s="42"/>
      <c r="V101" s="17">
        <f t="shared" si="7"/>
        <v>0</v>
      </c>
      <c r="W101" s="27">
        <f t="shared" si="8"/>
        <v>0</v>
      </c>
    </row>
    <row r="102" spans="1:23" x14ac:dyDescent="0.35">
      <c r="A102" s="38">
        <v>3935762</v>
      </c>
      <c r="B102" s="38" t="s">
        <v>1098</v>
      </c>
      <c r="C102" s="39" t="s">
        <v>1099</v>
      </c>
      <c r="D102" s="40" t="s">
        <v>14</v>
      </c>
      <c r="E102" s="40" t="s">
        <v>496</v>
      </c>
      <c r="F102" s="40" t="s">
        <v>496</v>
      </c>
      <c r="G102" s="40" t="s">
        <v>649</v>
      </c>
      <c r="H102" s="40" t="s">
        <v>496</v>
      </c>
      <c r="I102" s="40" t="s">
        <v>184</v>
      </c>
      <c r="J102" s="40" t="s">
        <v>185</v>
      </c>
      <c r="K102" s="41">
        <v>7</v>
      </c>
      <c r="L102" s="40">
        <v>638989</v>
      </c>
      <c r="M102" s="40">
        <v>489079</v>
      </c>
      <c r="N102" s="40">
        <v>1</v>
      </c>
      <c r="O102" s="42"/>
      <c r="P102" s="42"/>
      <c r="Q102" s="42"/>
      <c r="R102" s="17">
        <f t="shared" si="5"/>
        <v>0</v>
      </c>
      <c r="S102" s="27">
        <f t="shared" si="6"/>
        <v>0</v>
      </c>
      <c r="T102" s="42"/>
      <c r="U102" s="42"/>
      <c r="V102" s="17">
        <f t="shared" si="7"/>
        <v>0</v>
      </c>
      <c r="W102" s="27">
        <f t="shared" si="8"/>
        <v>0</v>
      </c>
    </row>
    <row r="103" spans="1:23" x14ac:dyDescent="0.35">
      <c r="A103" s="38">
        <v>3936613</v>
      </c>
      <c r="B103" s="38" t="s">
        <v>1100</v>
      </c>
      <c r="C103" s="39" t="s">
        <v>1101</v>
      </c>
      <c r="D103" s="40" t="s">
        <v>14</v>
      </c>
      <c r="E103" s="40" t="s">
        <v>496</v>
      </c>
      <c r="F103" s="40" t="s">
        <v>496</v>
      </c>
      <c r="G103" s="40" t="s">
        <v>649</v>
      </c>
      <c r="H103" s="40" t="s">
        <v>496</v>
      </c>
      <c r="I103" s="40" t="s">
        <v>184</v>
      </c>
      <c r="J103" s="40" t="s">
        <v>185</v>
      </c>
      <c r="K103" s="41">
        <v>88</v>
      </c>
      <c r="L103" s="40">
        <v>636776</v>
      </c>
      <c r="M103" s="40">
        <v>493225</v>
      </c>
      <c r="N103" s="40">
        <v>1</v>
      </c>
      <c r="O103" s="42"/>
      <c r="P103" s="42"/>
      <c r="Q103" s="42"/>
      <c r="R103" s="17">
        <f t="shared" si="5"/>
        <v>0</v>
      </c>
      <c r="S103" s="27">
        <f t="shared" si="6"/>
        <v>0</v>
      </c>
      <c r="T103" s="42"/>
      <c r="U103" s="42"/>
      <c r="V103" s="17">
        <f t="shared" si="7"/>
        <v>0</v>
      </c>
      <c r="W103" s="27">
        <f t="shared" si="8"/>
        <v>0</v>
      </c>
    </row>
    <row r="104" spans="1:23" x14ac:dyDescent="0.35">
      <c r="A104" s="38">
        <v>3940380</v>
      </c>
      <c r="B104" s="38" t="s">
        <v>1112</v>
      </c>
      <c r="C104" s="39" t="s">
        <v>1113</v>
      </c>
      <c r="D104" s="40" t="s">
        <v>14</v>
      </c>
      <c r="E104" s="40" t="s">
        <v>496</v>
      </c>
      <c r="F104" s="40" t="s">
        <v>496</v>
      </c>
      <c r="G104" s="40" t="s">
        <v>627</v>
      </c>
      <c r="H104" s="40" t="s">
        <v>496</v>
      </c>
      <c r="I104" s="40" t="s">
        <v>1114</v>
      </c>
      <c r="J104" s="40" t="s">
        <v>1115</v>
      </c>
      <c r="K104" s="41" t="s">
        <v>599</v>
      </c>
      <c r="L104" s="40">
        <v>632376</v>
      </c>
      <c r="M104" s="40">
        <v>488288</v>
      </c>
      <c r="N104" s="40">
        <v>1</v>
      </c>
      <c r="O104" s="42"/>
      <c r="P104" s="42"/>
      <c r="Q104" s="42"/>
      <c r="R104" s="17">
        <f t="shared" si="5"/>
        <v>0</v>
      </c>
      <c r="S104" s="27">
        <f t="shared" si="6"/>
        <v>0</v>
      </c>
      <c r="T104" s="42"/>
      <c r="U104" s="42"/>
      <c r="V104" s="17">
        <f t="shared" si="7"/>
        <v>0</v>
      </c>
      <c r="W104" s="27">
        <f t="shared" si="8"/>
        <v>0</v>
      </c>
    </row>
    <row r="105" spans="1:23" x14ac:dyDescent="0.35">
      <c r="A105" s="38">
        <v>3917497</v>
      </c>
      <c r="B105" s="38" t="s">
        <v>1126</v>
      </c>
      <c r="C105" s="39" t="s">
        <v>1127</v>
      </c>
      <c r="D105" s="40" t="s">
        <v>14</v>
      </c>
      <c r="E105" s="40" t="s">
        <v>496</v>
      </c>
      <c r="F105" s="40" t="s">
        <v>496</v>
      </c>
      <c r="G105" s="40" t="s">
        <v>549</v>
      </c>
      <c r="H105" s="40" t="s">
        <v>496</v>
      </c>
      <c r="I105" s="40" t="s">
        <v>1128</v>
      </c>
      <c r="J105" s="40" t="s">
        <v>1129</v>
      </c>
      <c r="K105" s="41">
        <v>13</v>
      </c>
      <c r="L105" s="40">
        <v>637342</v>
      </c>
      <c r="M105" s="40">
        <v>482659</v>
      </c>
      <c r="N105" s="40">
        <v>1</v>
      </c>
      <c r="O105" s="42"/>
      <c r="P105" s="42"/>
      <c r="Q105" s="42"/>
      <c r="R105" s="17">
        <f t="shared" si="5"/>
        <v>0</v>
      </c>
      <c r="S105" s="27">
        <f t="shared" si="6"/>
        <v>0</v>
      </c>
      <c r="T105" s="42"/>
      <c r="U105" s="42"/>
      <c r="V105" s="17">
        <f t="shared" si="7"/>
        <v>0</v>
      </c>
      <c r="W105" s="27">
        <f t="shared" si="8"/>
        <v>0</v>
      </c>
    </row>
    <row r="106" spans="1:23" x14ac:dyDescent="0.35">
      <c r="A106" s="38">
        <v>3964307</v>
      </c>
      <c r="B106" s="38" t="s">
        <v>1130</v>
      </c>
      <c r="C106" s="39" t="s">
        <v>1131</v>
      </c>
      <c r="D106" s="40" t="s">
        <v>14</v>
      </c>
      <c r="E106" s="40" t="s">
        <v>496</v>
      </c>
      <c r="F106" s="40" t="s">
        <v>496</v>
      </c>
      <c r="G106" s="40" t="s">
        <v>643</v>
      </c>
      <c r="H106" s="40" t="s">
        <v>496</v>
      </c>
      <c r="I106" s="40" t="s">
        <v>1132</v>
      </c>
      <c r="J106" s="40" t="s">
        <v>1133</v>
      </c>
      <c r="K106" s="41">
        <v>10</v>
      </c>
      <c r="L106" s="40">
        <v>638529</v>
      </c>
      <c r="M106" s="40">
        <v>496431</v>
      </c>
      <c r="N106" s="40">
        <v>1</v>
      </c>
      <c r="O106" s="42"/>
      <c r="P106" s="42"/>
      <c r="Q106" s="42"/>
      <c r="R106" s="17">
        <f t="shared" si="5"/>
        <v>0</v>
      </c>
      <c r="S106" s="27">
        <f t="shared" si="6"/>
        <v>0</v>
      </c>
      <c r="T106" s="42"/>
      <c r="U106" s="42"/>
      <c r="V106" s="17">
        <f t="shared" si="7"/>
        <v>0</v>
      </c>
      <c r="W106" s="27">
        <f t="shared" si="8"/>
        <v>0</v>
      </c>
    </row>
    <row r="107" spans="1:23" x14ac:dyDescent="0.35">
      <c r="A107" s="38">
        <v>3952150</v>
      </c>
      <c r="B107" s="38" t="s">
        <v>1158</v>
      </c>
      <c r="C107" s="39" t="s">
        <v>1159</v>
      </c>
      <c r="D107" s="40" t="s">
        <v>14</v>
      </c>
      <c r="E107" s="40" t="s">
        <v>496</v>
      </c>
      <c r="F107" s="40" t="s">
        <v>496</v>
      </c>
      <c r="G107" s="40" t="s">
        <v>515</v>
      </c>
      <c r="H107" s="40" t="s">
        <v>496</v>
      </c>
      <c r="I107" s="40" t="s">
        <v>1156</v>
      </c>
      <c r="J107" s="40" t="s">
        <v>1160</v>
      </c>
      <c r="K107" s="41">
        <v>29</v>
      </c>
      <c r="L107" s="40">
        <v>629369</v>
      </c>
      <c r="M107" s="40">
        <v>489528</v>
      </c>
      <c r="N107" s="40">
        <v>1</v>
      </c>
      <c r="O107" s="42"/>
      <c r="P107" s="42"/>
      <c r="Q107" s="42"/>
      <c r="R107" s="17">
        <f t="shared" si="5"/>
        <v>0</v>
      </c>
      <c r="S107" s="27">
        <f t="shared" si="6"/>
        <v>0</v>
      </c>
      <c r="T107" s="42"/>
      <c r="U107" s="42"/>
      <c r="V107" s="17">
        <f t="shared" si="7"/>
        <v>0</v>
      </c>
      <c r="W107" s="27">
        <f t="shared" si="8"/>
        <v>0</v>
      </c>
    </row>
    <row r="108" spans="1:23" x14ac:dyDescent="0.35">
      <c r="A108" s="38">
        <v>3929060</v>
      </c>
      <c r="B108" s="38" t="s">
        <v>1163</v>
      </c>
      <c r="C108" s="39" t="s">
        <v>1164</v>
      </c>
      <c r="D108" s="40" t="s">
        <v>14</v>
      </c>
      <c r="E108" s="40" t="s">
        <v>496</v>
      </c>
      <c r="F108" s="40" t="s">
        <v>496</v>
      </c>
      <c r="G108" s="40" t="s">
        <v>497</v>
      </c>
      <c r="H108" s="40" t="s">
        <v>496</v>
      </c>
      <c r="I108" s="40" t="s">
        <v>1165</v>
      </c>
      <c r="J108" s="40" t="s">
        <v>1166</v>
      </c>
      <c r="K108" s="41" t="s">
        <v>1167</v>
      </c>
      <c r="L108" s="40">
        <v>640949</v>
      </c>
      <c r="M108" s="40">
        <v>488813</v>
      </c>
      <c r="N108" s="40">
        <v>1</v>
      </c>
      <c r="O108" s="42"/>
      <c r="P108" s="42"/>
      <c r="Q108" s="42"/>
      <c r="R108" s="17">
        <f t="shared" si="5"/>
        <v>0</v>
      </c>
      <c r="S108" s="27">
        <f t="shared" si="6"/>
        <v>0</v>
      </c>
      <c r="T108" s="42"/>
      <c r="U108" s="42"/>
      <c r="V108" s="17">
        <f t="shared" si="7"/>
        <v>0</v>
      </c>
      <c r="W108" s="27">
        <f t="shared" si="8"/>
        <v>0</v>
      </c>
    </row>
    <row r="109" spans="1:23" x14ac:dyDescent="0.35">
      <c r="A109" s="38">
        <v>3939296</v>
      </c>
      <c r="B109" s="38" t="s">
        <v>1168</v>
      </c>
      <c r="C109" s="39" t="s">
        <v>1169</v>
      </c>
      <c r="D109" s="40" t="s">
        <v>14</v>
      </c>
      <c r="E109" s="40" t="s">
        <v>496</v>
      </c>
      <c r="F109" s="40" t="s">
        <v>496</v>
      </c>
      <c r="G109" s="40" t="s">
        <v>613</v>
      </c>
      <c r="H109" s="40" t="s">
        <v>496</v>
      </c>
      <c r="I109" s="40" t="s">
        <v>1170</v>
      </c>
      <c r="J109" s="40" t="s">
        <v>1171</v>
      </c>
      <c r="K109" s="41">
        <v>13</v>
      </c>
      <c r="L109" s="40">
        <v>635968</v>
      </c>
      <c r="M109" s="40">
        <v>488632</v>
      </c>
      <c r="N109" s="40">
        <v>1</v>
      </c>
      <c r="O109" s="42"/>
      <c r="P109" s="42"/>
      <c r="Q109" s="42"/>
      <c r="R109" s="17">
        <f t="shared" si="5"/>
        <v>0</v>
      </c>
      <c r="S109" s="27">
        <f t="shared" si="6"/>
        <v>0</v>
      </c>
      <c r="T109" s="42"/>
      <c r="U109" s="42"/>
      <c r="V109" s="17">
        <f t="shared" si="7"/>
        <v>0</v>
      </c>
      <c r="W109" s="27">
        <f t="shared" si="8"/>
        <v>0</v>
      </c>
    </row>
    <row r="110" spans="1:23" x14ac:dyDescent="0.35">
      <c r="A110" s="38">
        <v>3936928</v>
      </c>
      <c r="B110" s="38" t="s">
        <v>1172</v>
      </c>
      <c r="C110" s="39" t="s">
        <v>1173</v>
      </c>
      <c r="D110" s="40" t="s">
        <v>14</v>
      </c>
      <c r="E110" s="40" t="s">
        <v>496</v>
      </c>
      <c r="F110" s="40" t="s">
        <v>496</v>
      </c>
      <c r="G110" s="40" t="s">
        <v>613</v>
      </c>
      <c r="H110" s="40" t="s">
        <v>496</v>
      </c>
      <c r="I110" s="40" t="s">
        <v>1170</v>
      </c>
      <c r="J110" s="40" t="s">
        <v>1171</v>
      </c>
      <c r="K110" s="41">
        <v>26</v>
      </c>
      <c r="L110" s="40">
        <v>635794</v>
      </c>
      <c r="M110" s="40">
        <v>489057</v>
      </c>
      <c r="N110" s="40">
        <v>1</v>
      </c>
      <c r="O110" s="42"/>
      <c r="P110" s="42"/>
      <c r="Q110" s="42"/>
      <c r="R110" s="17">
        <f t="shared" si="5"/>
        <v>0</v>
      </c>
      <c r="S110" s="27">
        <f t="shared" si="6"/>
        <v>0</v>
      </c>
      <c r="T110" s="42"/>
      <c r="U110" s="42"/>
      <c r="V110" s="17">
        <f t="shared" si="7"/>
        <v>0</v>
      </c>
      <c r="W110" s="27">
        <f t="shared" si="8"/>
        <v>0</v>
      </c>
    </row>
    <row r="111" spans="1:23" x14ac:dyDescent="0.35">
      <c r="A111" s="38">
        <v>3939299</v>
      </c>
      <c r="B111" s="38" t="s">
        <v>1174</v>
      </c>
      <c r="C111" s="39" t="s">
        <v>1175</v>
      </c>
      <c r="D111" s="40" t="s">
        <v>14</v>
      </c>
      <c r="E111" s="40" t="s">
        <v>496</v>
      </c>
      <c r="F111" s="40" t="s">
        <v>496</v>
      </c>
      <c r="G111" s="40" t="s">
        <v>613</v>
      </c>
      <c r="H111" s="40" t="s">
        <v>496</v>
      </c>
      <c r="I111" s="40" t="s">
        <v>1170</v>
      </c>
      <c r="J111" s="40" t="s">
        <v>1171</v>
      </c>
      <c r="K111" s="41">
        <v>9</v>
      </c>
      <c r="L111" s="40">
        <v>636040</v>
      </c>
      <c r="M111" s="40">
        <v>488528</v>
      </c>
      <c r="N111" s="40">
        <v>1</v>
      </c>
      <c r="O111" s="42"/>
      <c r="P111" s="42"/>
      <c r="Q111" s="42"/>
      <c r="R111" s="17">
        <f t="shared" si="5"/>
        <v>0</v>
      </c>
      <c r="S111" s="27">
        <f t="shared" si="6"/>
        <v>0</v>
      </c>
      <c r="T111" s="42"/>
      <c r="U111" s="42"/>
      <c r="V111" s="17">
        <f t="shared" si="7"/>
        <v>0</v>
      </c>
      <c r="W111" s="27">
        <f t="shared" si="8"/>
        <v>0</v>
      </c>
    </row>
    <row r="112" spans="1:23" x14ac:dyDescent="0.35">
      <c r="A112" s="38">
        <v>3941849</v>
      </c>
      <c r="B112" s="38" t="s">
        <v>1176</v>
      </c>
      <c r="C112" s="39" t="s">
        <v>1177</v>
      </c>
      <c r="D112" s="40" t="s">
        <v>14</v>
      </c>
      <c r="E112" s="40" t="s">
        <v>496</v>
      </c>
      <c r="F112" s="40" t="s">
        <v>496</v>
      </c>
      <c r="G112" s="40" t="s">
        <v>627</v>
      </c>
      <c r="H112" s="40" t="s">
        <v>496</v>
      </c>
      <c r="I112" s="40" t="s">
        <v>1178</v>
      </c>
      <c r="J112" s="40" t="s">
        <v>1179</v>
      </c>
      <c r="K112" s="41">
        <v>49</v>
      </c>
      <c r="L112" s="40">
        <v>634949</v>
      </c>
      <c r="M112" s="40">
        <v>487208</v>
      </c>
      <c r="N112" s="40">
        <v>1</v>
      </c>
      <c r="O112" s="42"/>
      <c r="P112" s="42"/>
      <c r="Q112" s="42"/>
      <c r="R112" s="17">
        <f t="shared" si="5"/>
        <v>0</v>
      </c>
      <c r="S112" s="27">
        <f t="shared" si="6"/>
        <v>0</v>
      </c>
      <c r="T112" s="42"/>
      <c r="U112" s="42"/>
      <c r="V112" s="17">
        <f t="shared" si="7"/>
        <v>0</v>
      </c>
      <c r="W112" s="27">
        <f t="shared" si="8"/>
        <v>0</v>
      </c>
    </row>
    <row r="113" spans="1:23" x14ac:dyDescent="0.35">
      <c r="A113" s="38">
        <v>3973888</v>
      </c>
      <c r="B113" s="38" t="s">
        <v>1182</v>
      </c>
      <c r="C113" s="39" t="s">
        <v>1183</v>
      </c>
      <c r="D113" s="40" t="s">
        <v>14</v>
      </c>
      <c r="E113" s="40" t="s">
        <v>496</v>
      </c>
      <c r="F113" s="40" t="s">
        <v>496</v>
      </c>
      <c r="G113" s="40" t="s">
        <v>524</v>
      </c>
      <c r="H113" s="40" t="s">
        <v>496</v>
      </c>
      <c r="I113" s="40" t="s">
        <v>1184</v>
      </c>
      <c r="J113" s="40" t="s">
        <v>1185</v>
      </c>
      <c r="K113" s="41">
        <v>107</v>
      </c>
      <c r="L113" s="40">
        <v>632466</v>
      </c>
      <c r="M113" s="40">
        <v>492705</v>
      </c>
      <c r="N113" s="40">
        <v>1</v>
      </c>
      <c r="O113" s="42"/>
      <c r="P113" s="42"/>
      <c r="Q113" s="42"/>
      <c r="R113" s="17">
        <f t="shared" si="5"/>
        <v>0</v>
      </c>
      <c r="S113" s="27">
        <f t="shared" si="6"/>
        <v>0</v>
      </c>
      <c r="T113" s="42"/>
      <c r="U113" s="42"/>
      <c r="V113" s="17">
        <f t="shared" si="7"/>
        <v>0</v>
      </c>
      <c r="W113" s="27">
        <f t="shared" si="8"/>
        <v>0</v>
      </c>
    </row>
    <row r="114" spans="1:23" x14ac:dyDescent="0.35">
      <c r="A114" s="38">
        <v>3941941</v>
      </c>
      <c r="B114" s="38" t="s">
        <v>1186</v>
      </c>
      <c r="C114" s="39" t="s">
        <v>1187</v>
      </c>
      <c r="D114" s="40" t="s">
        <v>14</v>
      </c>
      <c r="E114" s="40" t="s">
        <v>496</v>
      </c>
      <c r="F114" s="40" t="s">
        <v>496</v>
      </c>
      <c r="G114" s="40" t="s">
        <v>627</v>
      </c>
      <c r="H114" s="40" t="s">
        <v>496</v>
      </c>
      <c r="I114" s="40" t="s">
        <v>1188</v>
      </c>
      <c r="J114" s="40" t="s">
        <v>1189</v>
      </c>
      <c r="K114" s="41" t="s">
        <v>620</v>
      </c>
      <c r="L114" s="40">
        <v>634996</v>
      </c>
      <c r="M114" s="40">
        <v>486543</v>
      </c>
      <c r="N114" s="40">
        <v>1</v>
      </c>
      <c r="O114" s="42"/>
      <c r="P114" s="42"/>
      <c r="Q114" s="42"/>
      <c r="R114" s="17">
        <f t="shared" si="5"/>
        <v>0</v>
      </c>
      <c r="S114" s="27">
        <f t="shared" si="6"/>
        <v>0</v>
      </c>
      <c r="T114" s="42"/>
      <c r="U114" s="42"/>
      <c r="V114" s="17">
        <f t="shared" si="7"/>
        <v>0</v>
      </c>
      <c r="W114" s="27">
        <f t="shared" si="8"/>
        <v>0</v>
      </c>
    </row>
    <row r="115" spans="1:23" x14ac:dyDescent="0.35">
      <c r="A115" s="38">
        <v>3936477</v>
      </c>
      <c r="B115" s="38" t="s">
        <v>1202</v>
      </c>
      <c r="C115" s="39" t="s">
        <v>1203</v>
      </c>
      <c r="D115" s="40" t="s">
        <v>14</v>
      </c>
      <c r="E115" s="40" t="s">
        <v>496</v>
      </c>
      <c r="F115" s="40" t="s">
        <v>496</v>
      </c>
      <c r="G115" s="40" t="s">
        <v>649</v>
      </c>
      <c r="H115" s="40" t="s">
        <v>496</v>
      </c>
      <c r="I115" s="40" t="s">
        <v>1204</v>
      </c>
      <c r="J115" s="40" t="s">
        <v>1205</v>
      </c>
      <c r="K115" s="41">
        <v>2</v>
      </c>
      <c r="L115" s="40">
        <v>639840</v>
      </c>
      <c r="M115" s="40">
        <v>489666</v>
      </c>
      <c r="N115" s="40">
        <v>1</v>
      </c>
      <c r="O115" s="42"/>
      <c r="P115" s="42"/>
      <c r="Q115" s="42"/>
      <c r="R115" s="17">
        <f t="shared" si="5"/>
        <v>0</v>
      </c>
      <c r="S115" s="27">
        <f t="shared" si="6"/>
        <v>0</v>
      </c>
      <c r="T115" s="42"/>
      <c r="U115" s="42"/>
      <c r="V115" s="17">
        <f t="shared" si="7"/>
        <v>0</v>
      </c>
      <c r="W115" s="27">
        <f t="shared" si="8"/>
        <v>0</v>
      </c>
    </row>
    <row r="116" spans="1:23" x14ac:dyDescent="0.35">
      <c r="A116" s="38">
        <v>3936380</v>
      </c>
      <c r="B116" s="38" t="s">
        <v>1206</v>
      </c>
      <c r="C116" s="39" t="s">
        <v>1207</v>
      </c>
      <c r="D116" s="40" t="s">
        <v>14</v>
      </c>
      <c r="E116" s="40" t="s">
        <v>496</v>
      </c>
      <c r="F116" s="40" t="s">
        <v>496</v>
      </c>
      <c r="G116" s="40" t="s">
        <v>649</v>
      </c>
      <c r="H116" s="40" t="s">
        <v>496</v>
      </c>
      <c r="I116" s="40" t="s">
        <v>1204</v>
      </c>
      <c r="J116" s="40" t="s">
        <v>1205</v>
      </c>
      <c r="K116" s="41">
        <v>23</v>
      </c>
      <c r="L116" s="40">
        <v>640144</v>
      </c>
      <c r="M116" s="40">
        <v>489860</v>
      </c>
      <c r="N116" s="40">
        <v>1</v>
      </c>
      <c r="O116" s="42"/>
      <c r="P116" s="42"/>
      <c r="Q116" s="42"/>
      <c r="R116" s="17">
        <f t="shared" si="5"/>
        <v>0</v>
      </c>
      <c r="S116" s="27">
        <f t="shared" si="6"/>
        <v>0</v>
      </c>
      <c r="T116" s="42"/>
      <c r="U116" s="42"/>
      <c r="V116" s="17">
        <f t="shared" si="7"/>
        <v>0</v>
      </c>
      <c r="W116" s="27">
        <f t="shared" si="8"/>
        <v>0</v>
      </c>
    </row>
    <row r="117" spans="1:23" x14ac:dyDescent="0.35">
      <c r="A117" s="38">
        <v>3928525</v>
      </c>
      <c r="B117" s="38" t="s">
        <v>1216</v>
      </c>
      <c r="C117" s="39" t="s">
        <v>1217</v>
      </c>
      <c r="D117" s="40" t="s">
        <v>14</v>
      </c>
      <c r="E117" s="40" t="s">
        <v>496</v>
      </c>
      <c r="F117" s="40" t="s">
        <v>496</v>
      </c>
      <c r="G117" s="40" t="s">
        <v>684</v>
      </c>
      <c r="H117" s="40" t="s">
        <v>496</v>
      </c>
      <c r="I117" s="40" t="s">
        <v>1218</v>
      </c>
      <c r="J117" s="40" t="s">
        <v>1219</v>
      </c>
      <c r="K117" s="41">
        <v>20</v>
      </c>
      <c r="L117" s="40">
        <v>627598</v>
      </c>
      <c r="M117" s="40">
        <v>482787</v>
      </c>
      <c r="N117" s="40">
        <v>1</v>
      </c>
      <c r="O117" s="42"/>
      <c r="P117" s="42"/>
      <c r="Q117" s="42"/>
      <c r="R117" s="17">
        <f t="shared" si="5"/>
        <v>0</v>
      </c>
      <c r="S117" s="27">
        <f t="shared" si="6"/>
        <v>0</v>
      </c>
      <c r="T117" s="42"/>
      <c r="U117" s="42"/>
      <c r="V117" s="17">
        <f t="shared" si="7"/>
        <v>0</v>
      </c>
      <c r="W117" s="27">
        <f t="shared" si="8"/>
        <v>0</v>
      </c>
    </row>
    <row r="118" spans="1:23" x14ac:dyDescent="0.35">
      <c r="A118" s="38">
        <v>3973903</v>
      </c>
      <c r="B118" s="38" t="s">
        <v>1228</v>
      </c>
      <c r="C118" s="39" t="s">
        <v>1229</v>
      </c>
      <c r="D118" s="40" t="s">
        <v>14</v>
      </c>
      <c r="E118" s="40" t="s">
        <v>496</v>
      </c>
      <c r="F118" s="40" t="s">
        <v>496</v>
      </c>
      <c r="G118" s="40" t="s">
        <v>524</v>
      </c>
      <c r="H118" s="40" t="s">
        <v>496</v>
      </c>
      <c r="I118" s="40" t="s">
        <v>1230</v>
      </c>
      <c r="J118" s="40" t="s">
        <v>1231</v>
      </c>
      <c r="K118" s="41">
        <v>3</v>
      </c>
      <c r="L118" s="40">
        <v>634365</v>
      </c>
      <c r="M118" s="40">
        <v>492677</v>
      </c>
      <c r="N118" s="40">
        <v>1</v>
      </c>
      <c r="O118" s="42"/>
      <c r="P118" s="42"/>
      <c r="Q118" s="42"/>
      <c r="R118" s="17">
        <f t="shared" si="5"/>
        <v>0</v>
      </c>
      <c r="S118" s="27">
        <f t="shared" si="6"/>
        <v>0</v>
      </c>
      <c r="T118" s="42"/>
      <c r="U118" s="42"/>
      <c r="V118" s="17">
        <f t="shared" si="7"/>
        <v>0</v>
      </c>
      <c r="W118" s="27">
        <f t="shared" si="8"/>
        <v>0</v>
      </c>
    </row>
    <row r="119" spans="1:23" x14ac:dyDescent="0.35">
      <c r="A119" s="38">
        <v>3939311</v>
      </c>
      <c r="B119" s="38" t="s">
        <v>1232</v>
      </c>
      <c r="C119" s="39" t="s">
        <v>1233</v>
      </c>
      <c r="D119" s="40" t="s">
        <v>14</v>
      </c>
      <c r="E119" s="40" t="s">
        <v>496</v>
      </c>
      <c r="F119" s="40" t="s">
        <v>496</v>
      </c>
      <c r="G119" s="40" t="s">
        <v>613</v>
      </c>
      <c r="H119" s="40" t="s">
        <v>496</v>
      </c>
      <c r="I119" s="40" t="s">
        <v>285</v>
      </c>
      <c r="J119" s="40" t="s">
        <v>286</v>
      </c>
      <c r="K119" s="41">
        <v>16</v>
      </c>
      <c r="L119" s="40">
        <v>638178</v>
      </c>
      <c r="M119" s="40">
        <v>484885</v>
      </c>
      <c r="N119" s="40">
        <v>1</v>
      </c>
      <c r="O119" s="42"/>
      <c r="P119" s="42"/>
      <c r="Q119" s="42"/>
      <c r="R119" s="17">
        <f t="shared" si="5"/>
        <v>0</v>
      </c>
      <c r="S119" s="27">
        <f t="shared" si="6"/>
        <v>0</v>
      </c>
      <c r="T119" s="42"/>
      <c r="U119" s="42"/>
      <c r="V119" s="17">
        <f t="shared" si="7"/>
        <v>0</v>
      </c>
      <c r="W119" s="27">
        <f t="shared" si="8"/>
        <v>0</v>
      </c>
    </row>
    <row r="120" spans="1:23" x14ac:dyDescent="0.35">
      <c r="A120" s="38">
        <v>3967744</v>
      </c>
      <c r="B120" s="38" t="s">
        <v>1238</v>
      </c>
      <c r="C120" s="39" t="s">
        <v>1239</v>
      </c>
      <c r="D120" s="40" t="s">
        <v>14</v>
      </c>
      <c r="E120" s="40" t="s">
        <v>496</v>
      </c>
      <c r="F120" s="40" t="s">
        <v>496</v>
      </c>
      <c r="G120" s="40" t="s">
        <v>643</v>
      </c>
      <c r="H120" s="40" t="s">
        <v>496</v>
      </c>
      <c r="I120" s="40" t="s">
        <v>1240</v>
      </c>
      <c r="J120" s="40" t="s">
        <v>1241</v>
      </c>
      <c r="K120" s="41">
        <v>49</v>
      </c>
      <c r="L120" s="40">
        <v>639344</v>
      </c>
      <c r="M120" s="40">
        <v>501509</v>
      </c>
      <c r="N120" s="40">
        <v>1</v>
      </c>
      <c r="O120" s="42"/>
      <c r="P120" s="42"/>
      <c r="Q120" s="42"/>
      <c r="R120" s="17">
        <f t="shared" si="5"/>
        <v>0</v>
      </c>
      <c r="S120" s="27">
        <f t="shared" si="6"/>
        <v>0</v>
      </c>
      <c r="T120" s="42"/>
      <c r="U120" s="42"/>
      <c r="V120" s="17">
        <f t="shared" si="7"/>
        <v>0</v>
      </c>
      <c r="W120" s="27">
        <f t="shared" si="8"/>
        <v>0</v>
      </c>
    </row>
    <row r="121" spans="1:23" x14ac:dyDescent="0.35">
      <c r="A121" s="38">
        <v>3987814</v>
      </c>
      <c r="B121" s="38" t="s">
        <v>1255</v>
      </c>
      <c r="C121" s="39" t="s">
        <v>1256</v>
      </c>
      <c r="D121" s="40" t="s">
        <v>14</v>
      </c>
      <c r="E121" s="40" t="s">
        <v>496</v>
      </c>
      <c r="F121" s="40" t="s">
        <v>496</v>
      </c>
      <c r="G121" s="40" t="s">
        <v>606</v>
      </c>
      <c r="H121" s="40" t="s">
        <v>496</v>
      </c>
      <c r="I121" s="40" t="s">
        <v>1257</v>
      </c>
      <c r="J121" s="40" t="s">
        <v>669</v>
      </c>
      <c r="K121" s="41">
        <v>9</v>
      </c>
      <c r="L121" s="40">
        <v>638835</v>
      </c>
      <c r="M121" s="40">
        <v>478851</v>
      </c>
      <c r="N121" s="40">
        <v>1</v>
      </c>
      <c r="O121" s="42"/>
      <c r="P121" s="42"/>
      <c r="Q121" s="42"/>
      <c r="R121" s="17">
        <f t="shared" si="5"/>
        <v>0</v>
      </c>
      <c r="S121" s="27">
        <f t="shared" si="6"/>
        <v>0</v>
      </c>
      <c r="T121" s="42"/>
      <c r="U121" s="42"/>
      <c r="V121" s="17">
        <f t="shared" si="7"/>
        <v>0</v>
      </c>
      <c r="W121" s="27">
        <f t="shared" si="8"/>
        <v>0</v>
      </c>
    </row>
    <row r="122" spans="1:23" x14ac:dyDescent="0.35">
      <c r="A122" s="38">
        <v>3934710</v>
      </c>
      <c r="B122" s="38" t="s">
        <v>1258</v>
      </c>
      <c r="C122" s="39" t="s">
        <v>1259</v>
      </c>
      <c r="D122" s="40" t="s">
        <v>14</v>
      </c>
      <c r="E122" s="40" t="s">
        <v>496</v>
      </c>
      <c r="F122" s="40" t="s">
        <v>496</v>
      </c>
      <c r="G122" s="40" t="s">
        <v>497</v>
      </c>
      <c r="H122" s="40" t="s">
        <v>496</v>
      </c>
      <c r="I122" s="40" t="s">
        <v>1260</v>
      </c>
      <c r="J122" s="40" t="s">
        <v>1261</v>
      </c>
      <c r="K122" s="41" t="s">
        <v>1262</v>
      </c>
      <c r="L122" s="40">
        <v>643385</v>
      </c>
      <c r="M122" s="40">
        <v>487740</v>
      </c>
      <c r="N122" s="40">
        <v>1</v>
      </c>
      <c r="O122" s="42"/>
      <c r="P122" s="42"/>
      <c r="Q122" s="42"/>
      <c r="R122" s="17">
        <f t="shared" si="5"/>
        <v>0</v>
      </c>
      <c r="S122" s="27">
        <f t="shared" si="6"/>
        <v>0</v>
      </c>
      <c r="T122" s="42"/>
      <c r="U122" s="42"/>
      <c r="V122" s="17">
        <f t="shared" si="7"/>
        <v>0</v>
      </c>
      <c r="W122" s="27">
        <f t="shared" si="8"/>
        <v>0</v>
      </c>
    </row>
    <row r="123" spans="1:23" x14ac:dyDescent="0.35">
      <c r="A123" s="38">
        <v>3992878</v>
      </c>
      <c r="B123" s="38" t="s">
        <v>1263</v>
      </c>
      <c r="C123" s="39" t="s">
        <v>1264</v>
      </c>
      <c r="D123" s="40" t="s">
        <v>14</v>
      </c>
      <c r="E123" s="40" t="s">
        <v>496</v>
      </c>
      <c r="F123" s="40" t="s">
        <v>496</v>
      </c>
      <c r="G123" s="40" t="s">
        <v>606</v>
      </c>
      <c r="H123" s="40" t="s">
        <v>496</v>
      </c>
      <c r="I123" s="40" t="s">
        <v>1265</v>
      </c>
      <c r="J123" s="40" t="s">
        <v>1266</v>
      </c>
      <c r="K123" s="41">
        <v>4</v>
      </c>
      <c r="L123" s="40">
        <v>638790</v>
      </c>
      <c r="M123" s="40">
        <v>479367</v>
      </c>
      <c r="N123" s="40">
        <v>1</v>
      </c>
      <c r="O123" s="42"/>
      <c r="P123" s="42"/>
      <c r="Q123" s="42"/>
      <c r="R123" s="17">
        <f t="shared" si="5"/>
        <v>0</v>
      </c>
      <c r="S123" s="27">
        <f t="shared" si="6"/>
        <v>0</v>
      </c>
      <c r="T123" s="42"/>
      <c r="U123" s="42"/>
      <c r="V123" s="17">
        <f t="shared" si="7"/>
        <v>0</v>
      </c>
      <c r="W123" s="27">
        <f t="shared" si="8"/>
        <v>0</v>
      </c>
    </row>
    <row r="124" spans="1:23" x14ac:dyDescent="0.35">
      <c r="A124" s="38">
        <v>3992879</v>
      </c>
      <c r="B124" s="38" t="s">
        <v>1267</v>
      </c>
      <c r="C124" s="39" t="s">
        <v>1268</v>
      </c>
      <c r="D124" s="40" t="s">
        <v>14</v>
      </c>
      <c r="E124" s="40" t="s">
        <v>496</v>
      </c>
      <c r="F124" s="40" t="s">
        <v>496</v>
      </c>
      <c r="G124" s="40" t="s">
        <v>606</v>
      </c>
      <c r="H124" s="40" t="s">
        <v>496</v>
      </c>
      <c r="I124" s="40" t="s">
        <v>1265</v>
      </c>
      <c r="J124" s="40" t="s">
        <v>1266</v>
      </c>
      <c r="K124" s="41">
        <v>8</v>
      </c>
      <c r="L124" s="40">
        <v>638780</v>
      </c>
      <c r="M124" s="40">
        <v>479604</v>
      </c>
      <c r="N124" s="40">
        <v>1</v>
      </c>
      <c r="O124" s="42"/>
      <c r="P124" s="42"/>
      <c r="Q124" s="42"/>
      <c r="R124" s="17">
        <f t="shared" si="5"/>
        <v>0</v>
      </c>
      <c r="S124" s="27">
        <f t="shared" si="6"/>
        <v>0</v>
      </c>
      <c r="T124" s="42"/>
      <c r="U124" s="42"/>
      <c r="V124" s="17">
        <f t="shared" si="7"/>
        <v>0</v>
      </c>
      <c r="W124" s="27">
        <f t="shared" si="8"/>
        <v>0</v>
      </c>
    </row>
    <row r="125" spans="1:23" x14ac:dyDescent="0.35">
      <c r="A125" s="38">
        <v>3928532</v>
      </c>
      <c r="B125" s="38" t="s">
        <v>1269</v>
      </c>
      <c r="C125" s="39" t="s">
        <v>1270</v>
      </c>
      <c r="D125" s="40" t="s">
        <v>14</v>
      </c>
      <c r="E125" s="40" t="s">
        <v>496</v>
      </c>
      <c r="F125" s="40" t="s">
        <v>496</v>
      </c>
      <c r="G125" s="40" t="s">
        <v>684</v>
      </c>
      <c r="H125" s="40" t="s">
        <v>496</v>
      </c>
      <c r="I125" s="40" t="s">
        <v>1271</v>
      </c>
      <c r="J125" s="40" t="s">
        <v>1272</v>
      </c>
      <c r="K125" s="41">
        <v>2</v>
      </c>
      <c r="L125" s="40">
        <v>629487</v>
      </c>
      <c r="M125" s="40">
        <v>482633</v>
      </c>
      <c r="N125" s="40">
        <v>1</v>
      </c>
      <c r="O125" s="42"/>
      <c r="P125" s="42"/>
      <c r="Q125" s="42"/>
      <c r="R125" s="17">
        <f t="shared" si="5"/>
        <v>0</v>
      </c>
      <c r="S125" s="27">
        <f t="shared" si="6"/>
        <v>0</v>
      </c>
      <c r="T125" s="42"/>
      <c r="U125" s="42"/>
      <c r="V125" s="17">
        <f t="shared" si="7"/>
        <v>0</v>
      </c>
      <c r="W125" s="27">
        <f t="shared" si="8"/>
        <v>0</v>
      </c>
    </row>
    <row r="126" spans="1:23" x14ac:dyDescent="0.35">
      <c r="A126" s="38">
        <v>3992882</v>
      </c>
      <c r="B126" s="38" t="s">
        <v>1277</v>
      </c>
      <c r="C126" s="39" t="s">
        <v>1278</v>
      </c>
      <c r="D126" s="40" t="s">
        <v>14</v>
      </c>
      <c r="E126" s="40" t="s">
        <v>496</v>
      </c>
      <c r="F126" s="40" t="s">
        <v>496</v>
      </c>
      <c r="G126" s="40" t="s">
        <v>606</v>
      </c>
      <c r="H126" s="40" t="s">
        <v>496</v>
      </c>
      <c r="I126" s="40" t="s">
        <v>1279</v>
      </c>
      <c r="J126" s="40" t="s">
        <v>1280</v>
      </c>
      <c r="K126" s="41">
        <v>7</v>
      </c>
      <c r="L126" s="40">
        <v>640419</v>
      </c>
      <c r="M126" s="40">
        <v>478751</v>
      </c>
      <c r="N126" s="40">
        <v>1</v>
      </c>
      <c r="O126" s="42"/>
      <c r="P126" s="42"/>
      <c r="Q126" s="42"/>
      <c r="R126" s="17">
        <f t="shared" si="5"/>
        <v>0</v>
      </c>
      <c r="S126" s="27">
        <f t="shared" si="6"/>
        <v>0</v>
      </c>
      <c r="T126" s="42"/>
      <c r="U126" s="42"/>
      <c r="V126" s="17">
        <f t="shared" si="7"/>
        <v>0</v>
      </c>
      <c r="W126" s="27">
        <f t="shared" si="8"/>
        <v>0</v>
      </c>
    </row>
    <row r="127" spans="1:23" x14ac:dyDescent="0.35">
      <c r="A127" s="38">
        <v>3932104</v>
      </c>
      <c r="B127" s="38" t="s">
        <v>1283</v>
      </c>
      <c r="C127" s="39" t="s">
        <v>1284</v>
      </c>
      <c r="D127" s="40" t="s">
        <v>14</v>
      </c>
      <c r="E127" s="40" t="s">
        <v>496</v>
      </c>
      <c r="F127" s="40" t="s">
        <v>496</v>
      </c>
      <c r="G127" s="40" t="s">
        <v>497</v>
      </c>
      <c r="H127" s="40" t="s">
        <v>496</v>
      </c>
      <c r="I127" s="40" t="s">
        <v>1285</v>
      </c>
      <c r="J127" s="40" t="s">
        <v>1286</v>
      </c>
      <c r="K127" s="41">
        <v>54</v>
      </c>
      <c r="L127" s="40">
        <v>643139</v>
      </c>
      <c r="M127" s="40">
        <v>488570</v>
      </c>
      <c r="N127" s="40">
        <v>1</v>
      </c>
      <c r="O127" s="42"/>
      <c r="P127" s="42"/>
      <c r="Q127" s="42"/>
      <c r="R127" s="17">
        <f t="shared" si="5"/>
        <v>0</v>
      </c>
      <c r="S127" s="27">
        <f t="shared" si="6"/>
        <v>0</v>
      </c>
      <c r="T127" s="42"/>
      <c r="U127" s="42"/>
      <c r="V127" s="17">
        <f t="shared" si="7"/>
        <v>0</v>
      </c>
      <c r="W127" s="27">
        <f t="shared" si="8"/>
        <v>0</v>
      </c>
    </row>
    <row r="128" spans="1:23" x14ac:dyDescent="0.35">
      <c r="A128" s="38">
        <v>3936664</v>
      </c>
      <c r="B128" s="38" t="s">
        <v>1291</v>
      </c>
      <c r="C128" s="39" t="s">
        <v>1292</v>
      </c>
      <c r="D128" s="40" t="s">
        <v>14</v>
      </c>
      <c r="E128" s="40" t="s">
        <v>496</v>
      </c>
      <c r="F128" s="40" t="s">
        <v>496</v>
      </c>
      <c r="G128" s="40" t="s">
        <v>649</v>
      </c>
      <c r="H128" s="40" t="s">
        <v>496</v>
      </c>
      <c r="I128" s="40" t="s">
        <v>1293</v>
      </c>
      <c r="J128" s="40" t="s">
        <v>1294</v>
      </c>
      <c r="K128" s="41">
        <v>1</v>
      </c>
      <c r="L128" s="40">
        <v>639177</v>
      </c>
      <c r="M128" s="40">
        <v>490437</v>
      </c>
      <c r="N128" s="40">
        <v>1</v>
      </c>
      <c r="O128" s="42"/>
      <c r="P128" s="42"/>
      <c r="Q128" s="42"/>
      <c r="R128" s="17">
        <f t="shared" si="5"/>
        <v>0</v>
      </c>
      <c r="S128" s="27">
        <f t="shared" si="6"/>
        <v>0</v>
      </c>
      <c r="T128" s="42"/>
      <c r="U128" s="42"/>
      <c r="V128" s="17">
        <f t="shared" si="7"/>
        <v>0</v>
      </c>
      <c r="W128" s="27">
        <f t="shared" si="8"/>
        <v>0</v>
      </c>
    </row>
    <row r="129" spans="1:23" x14ac:dyDescent="0.35">
      <c r="A129" s="38">
        <v>3936001</v>
      </c>
      <c r="B129" s="38" t="s">
        <v>1295</v>
      </c>
      <c r="C129" s="39" t="s">
        <v>1296</v>
      </c>
      <c r="D129" s="40" t="s">
        <v>14</v>
      </c>
      <c r="E129" s="40" t="s">
        <v>496</v>
      </c>
      <c r="F129" s="40" t="s">
        <v>496</v>
      </c>
      <c r="G129" s="40" t="s">
        <v>649</v>
      </c>
      <c r="H129" s="40" t="s">
        <v>496</v>
      </c>
      <c r="I129" s="40" t="s">
        <v>1297</v>
      </c>
      <c r="J129" s="40" t="s">
        <v>1298</v>
      </c>
      <c r="K129" s="41" t="s">
        <v>109</v>
      </c>
      <c r="L129" s="40">
        <v>639288</v>
      </c>
      <c r="M129" s="40">
        <v>490561</v>
      </c>
      <c r="N129" s="40">
        <v>1</v>
      </c>
      <c r="O129" s="42"/>
      <c r="P129" s="42"/>
      <c r="Q129" s="42"/>
      <c r="R129" s="17">
        <f t="shared" si="5"/>
        <v>0</v>
      </c>
      <c r="S129" s="27">
        <f t="shared" si="6"/>
        <v>0</v>
      </c>
      <c r="T129" s="42"/>
      <c r="U129" s="42"/>
      <c r="V129" s="17">
        <f t="shared" si="7"/>
        <v>0</v>
      </c>
      <c r="W129" s="27">
        <f t="shared" si="8"/>
        <v>0</v>
      </c>
    </row>
    <row r="130" spans="1:23" x14ac:dyDescent="0.35">
      <c r="A130" s="38">
        <v>3938953</v>
      </c>
      <c r="B130" s="38" t="s">
        <v>1299</v>
      </c>
      <c r="C130" s="39" t="s">
        <v>1300</v>
      </c>
      <c r="D130" s="40" t="s">
        <v>14</v>
      </c>
      <c r="E130" s="40" t="s">
        <v>496</v>
      </c>
      <c r="F130" s="40" t="s">
        <v>496</v>
      </c>
      <c r="G130" s="40" t="s">
        <v>613</v>
      </c>
      <c r="H130" s="40" t="s">
        <v>496</v>
      </c>
      <c r="I130" s="40" t="s">
        <v>1301</v>
      </c>
      <c r="J130" s="40" t="s">
        <v>1302</v>
      </c>
      <c r="K130" s="41">
        <v>7</v>
      </c>
      <c r="L130" s="40">
        <v>639093</v>
      </c>
      <c r="M130" s="40">
        <v>486256</v>
      </c>
      <c r="N130" s="40">
        <v>1</v>
      </c>
      <c r="O130" s="42"/>
      <c r="P130" s="42"/>
      <c r="Q130" s="42"/>
      <c r="R130" s="17">
        <f t="shared" si="5"/>
        <v>0</v>
      </c>
      <c r="S130" s="27">
        <f t="shared" si="6"/>
        <v>0</v>
      </c>
      <c r="T130" s="42"/>
      <c r="U130" s="42"/>
      <c r="V130" s="17">
        <f t="shared" si="7"/>
        <v>0</v>
      </c>
      <c r="W130" s="27">
        <f t="shared" si="8"/>
        <v>0</v>
      </c>
    </row>
    <row r="131" spans="1:23" x14ac:dyDescent="0.35">
      <c r="A131" s="38">
        <v>3979422</v>
      </c>
      <c r="B131" s="38" t="s">
        <v>1303</v>
      </c>
      <c r="C131" s="39" t="s">
        <v>1304</v>
      </c>
      <c r="D131" s="40" t="s">
        <v>14</v>
      </c>
      <c r="E131" s="40" t="s">
        <v>496</v>
      </c>
      <c r="F131" s="40" t="s">
        <v>496</v>
      </c>
      <c r="G131" s="40" t="s">
        <v>569</v>
      </c>
      <c r="H131" s="40" t="s">
        <v>496</v>
      </c>
      <c r="I131" s="40" t="s">
        <v>1305</v>
      </c>
      <c r="J131" s="40" t="s">
        <v>1306</v>
      </c>
      <c r="K131" s="41">
        <v>2</v>
      </c>
      <c r="L131" s="40">
        <v>638106</v>
      </c>
      <c r="M131" s="40">
        <v>493702</v>
      </c>
      <c r="N131" s="40">
        <v>1</v>
      </c>
      <c r="O131" s="42"/>
      <c r="P131" s="42"/>
      <c r="Q131" s="42"/>
      <c r="R131" s="17">
        <f t="shared" si="5"/>
        <v>0</v>
      </c>
      <c r="S131" s="27">
        <f t="shared" si="6"/>
        <v>0</v>
      </c>
      <c r="T131" s="42"/>
      <c r="U131" s="42"/>
      <c r="V131" s="17">
        <f t="shared" si="7"/>
        <v>0</v>
      </c>
      <c r="W131" s="27">
        <f t="shared" si="8"/>
        <v>0</v>
      </c>
    </row>
    <row r="132" spans="1:23" x14ac:dyDescent="0.35">
      <c r="A132" s="38">
        <v>3985002</v>
      </c>
      <c r="B132" s="38" t="s">
        <v>1307</v>
      </c>
      <c r="C132" s="39" t="s">
        <v>1308</v>
      </c>
      <c r="D132" s="40" t="s">
        <v>14</v>
      </c>
      <c r="E132" s="40" t="s">
        <v>496</v>
      </c>
      <c r="F132" s="40" t="s">
        <v>496</v>
      </c>
      <c r="G132" s="40" t="s">
        <v>569</v>
      </c>
      <c r="H132" s="40" t="s">
        <v>496</v>
      </c>
      <c r="I132" s="40" t="s">
        <v>1309</v>
      </c>
      <c r="J132" s="40" t="s">
        <v>1310</v>
      </c>
      <c r="K132" s="41" t="s">
        <v>1311</v>
      </c>
      <c r="L132" s="40">
        <v>639501</v>
      </c>
      <c r="M132" s="40">
        <v>494040</v>
      </c>
      <c r="N132" s="40">
        <v>1</v>
      </c>
      <c r="O132" s="42"/>
      <c r="P132" s="42"/>
      <c r="Q132" s="42"/>
      <c r="R132" s="17">
        <f t="shared" si="5"/>
        <v>0</v>
      </c>
      <c r="S132" s="27">
        <f t="shared" si="6"/>
        <v>0</v>
      </c>
      <c r="T132" s="42"/>
      <c r="U132" s="42"/>
      <c r="V132" s="17">
        <f t="shared" si="7"/>
        <v>0</v>
      </c>
      <c r="W132" s="27">
        <f t="shared" si="8"/>
        <v>0</v>
      </c>
    </row>
    <row r="133" spans="1:23" x14ac:dyDescent="0.35">
      <c r="A133" s="38">
        <v>3944310</v>
      </c>
      <c r="B133" s="38" t="s">
        <v>1314</v>
      </c>
      <c r="C133" s="39" t="s">
        <v>1315</v>
      </c>
      <c r="D133" s="40" t="s">
        <v>14</v>
      </c>
      <c r="E133" s="40" t="s">
        <v>496</v>
      </c>
      <c r="F133" s="40" t="s">
        <v>496</v>
      </c>
      <c r="G133" s="40" t="s">
        <v>703</v>
      </c>
      <c r="H133" s="40" t="s">
        <v>496</v>
      </c>
      <c r="I133" s="40" t="s">
        <v>210</v>
      </c>
      <c r="J133" s="40" t="s">
        <v>211</v>
      </c>
      <c r="K133" s="41">
        <v>31</v>
      </c>
      <c r="L133" s="40">
        <v>634829</v>
      </c>
      <c r="M133" s="40">
        <v>490724</v>
      </c>
      <c r="N133" s="40">
        <v>1</v>
      </c>
      <c r="O133" s="42"/>
      <c r="P133" s="42"/>
      <c r="Q133" s="42"/>
      <c r="R133" s="17">
        <f t="shared" si="5"/>
        <v>0</v>
      </c>
      <c r="S133" s="27">
        <f t="shared" si="6"/>
        <v>0</v>
      </c>
      <c r="T133" s="42"/>
      <c r="U133" s="42"/>
      <c r="V133" s="17">
        <f t="shared" si="7"/>
        <v>0</v>
      </c>
      <c r="W133" s="27">
        <f t="shared" si="8"/>
        <v>0</v>
      </c>
    </row>
    <row r="134" spans="1:23" x14ac:dyDescent="0.35">
      <c r="A134" s="38">
        <v>3980369</v>
      </c>
      <c r="B134" s="38" t="s">
        <v>1333</v>
      </c>
      <c r="C134" s="39" t="s">
        <v>1334</v>
      </c>
      <c r="D134" s="40" t="s">
        <v>14</v>
      </c>
      <c r="E134" s="40" t="s">
        <v>496</v>
      </c>
      <c r="F134" s="40" t="s">
        <v>496</v>
      </c>
      <c r="G134" s="40" t="s">
        <v>569</v>
      </c>
      <c r="H134" s="40" t="s">
        <v>496</v>
      </c>
      <c r="I134" s="40" t="s">
        <v>1335</v>
      </c>
      <c r="J134" s="40" t="s">
        <v>1336</v>
      </c>
      <c r="K134" s="41" t="s">
        <v>1254</v>
      </c>
      <c r="L134" s="40">
        <v>641757</v>
      </c>
      <c r="M134" s="40">
        <v>493689</v>
      </c>
      <c r="N134" s="40">
        <v>1</v>
      </c>
      <c r="O134" s="42"/>
      <c r="P134" s="42"/>
      <c r="Q134" s="42"/>
      <c r="R134" s="17">
        <f t="shared" si="5"/>
        <v>0</v>
      </c>
      <c r="S134" s="27">
        <f t="shared" si="6"/>
        <v>0</v>
      </c>
      <c r="T134" s="42"/>
      <c r="U134" s="42"/>
      <c r="V134" s="17">
        <f t="shared" si="7"/>
        <v>0</v>
      </c>
      <c r="W134" s="27">
        <f t="shared" si="8"/>
        <v>0</v>
      </c>
    </row>
    <row r="135" spans="1:23" x14ac:dyDescent="0.35">
      <c r="A135" s="38">
        <v>3931666</v>
      </c>
      <c r="B135" s="38" t="s">
        <v>1341</v>
      </c>
      <c r="C135" s="39" t="s">
        <v>1342</v>
      </c>
      <c r="D135" s="40" t="s">
        <v>14</v>
      </c>
      <c r="E135" s="40" t="s">
        <v>496</v>
      </c>
      <c r="F135" s="40" t="s">
        <v>496</v>
      </c>
      <c r="G135" s="40" t="s">
        <v>497</v>
      </c>
      <c r="H135" s="40" t="s">
        <v>496</v>
      </c>
      <c r="I135" s="40" t="s">
        <v>1343</v>
      </c>
      <c r="J135" s="40" t="s">
        <v>1344</v>
      </c>
      <c r="K135" s="41">
        <v>13</v>
      </c>
      <c r="L135" s="40">
        <v>644239</v>
      </c>
      <c r="M135" s="40">
        <v>488535</v>
      </c>
      <c r="N135" s="40">
        <v>1</v>
      </c>
      <c r="O135" s="42"/>
      <c r="P135" s="42"/>
      <c r="Q135" s="42"/>
      <c r="R135" s="17">
        <f t="shared" si="5"/>
        <v>0</v>
      </c>
      <c r="S135" s="27">
        <f t="shared" si="6"/>
        <v>0</v>
      </c>
      <c r="T135" s="42"/>
      <c r="U135" s="42"/>
      <c r="V135" s="17">
        <f t="shared" si="7"/>
        <v>0</v>
      </c>
      <c r="W135" s="27">
        <f t="shared" si="8"/>
        <v>0</v>
      </c>
    </row>
    <row r="136" spans="1:23" x14ac:dyDescent="0.35">
      <c r="A136" s="38">
        <v>3987858</v>
      </c>
      <c r="B136" s="38" t="s">
        <v>1345</v>
      </c>
      <c r="C136" s="39" t="s">
        <v>1346</v>
      </c>
      <c r="D136" s="40" t="s">
        <v>14</v>
      </c>
      <c r="E136" s="40" t="s">
        <v>496</v>
      </c>
      <c r="F136" s="40" t="s">
        <v>496</v>
      </c>
      <c r="G136" s="40" t="s">
        <v>606</v>
      </c>
      <c r="H136" s="40" t="s">
        <v>496</v>
      </c>
      <c r="I136" s="40" t="s">
        <v>1347</v>
      </c>
      <c r="J136" s="40" t="s">
        <v>1348</v>
      </c>
      <c r="K136" s="41">
        <v>2</v>
      </c>
      <c r="L136" s="40">
        <v>639645</v>
      </c>
      <c r="M136" s="40">
        <v>478759</v>
      </c>
      <c r="N136" s="40">
        <v>1</v>
      </c>
      <c r="O136" s="42"/>
      <c r="P136" s="42"/>
      <c r="Q136" s="42"/>
      <c r="R136" s="17">
        <f t="shared" si="5"/>
        <v>0</v>
      </c>
      <c r="S136" s="27">
        <f t="shared" si="6"/>
        <v>0</v>
      </c>
      <c r="T136" s="42"/>
      <c r="U136" s="42"/>
      <c r="V136" s="17">
        <f t="shared" si="7"/>
        <v>0</v>
      </c>
      <c r="W136" s="27">
        <f t="shared" si="8"/>
        <v>0</v>
      </c>
    </row>
    <row r="137" spans="1:23" x14ac:dyDescent="0.35">
      <c r="A137" s="38">
        <v>3963902</v>
      </c>
      <c r="B137" s="38" t="s">
        <v>1349</v>
      </c>
      <c r="C137" s="39" t="s">
        <v>1350</v>
      </c>
      <c r="D137" s="40" t="s">
        <v>14</v>
      </c>
      <c r="E137" s="40" t="s">
        <v>496</v>
      </c>
      <c r="F137" s="40" t="s">
        <v>496</v>
      </c>
      <c r="G137" s="40" t="s">
        <v>643</v>
      </c>
      <c r="H137" s="40" t="s">
        <v>496</v>
      </c>
      <c r="I137" s="40" t="s">
        <v>1351</v>
      </c>
      <c r="J137" s="40" t="s">
        <v>1352</v>
      </c>
      <c r="K137" s="41">
        <v>5</v>
      </c>
      <c r="L137" s="40">
        <v>635033</v>
      </c>
      <c r="M137" s="40">
        <v>495116</v>
      </c>
      <c r="N137" s="40">
        <v>1</v>
      </c>
      <c r="O137" s="42"/>
      <c r="P137" s="42"/>
      <c r="Q137" s="42"/>
      <c r="R137" s="17">
        <f t="shared" si="5"/>
        <v>0</v>
      </c>
      <c r="S137" s="27">
        <f t="shared" si="6"/>
        <v>0</v>
      </c>
      <c r="T137" s="42"/>
      <c r="U137" s="42"/>
      <c r="V137" s="17">
        <f t="shared" si="7"/>
        <v>0</v>
      </c>
      <c r="W137" s="27">
        <f t="shared" si="8"/>
        <v>0</v>
      </c>
    </row>
    <row r="138" spans="1:23" x14ac:dyDescent="0.35">
      <c r="A138" s="38">
        <v>3961584</v>
      </c>
      <c r="B138" s="38" t="s">
        <v>1353</v>
      </c>
      <c r="C138" s="39" t="s">
        <v>1354</v>
      </c>
      <c r="D138" s="40" t="s">
        <v>14</v>
      </c>
      <c r="E138" s="40" t="s">
        <v>496</v>
      </c>
      <c r="F138" s="40" t="s">
        <v>496</v>
      </c>
      <c r="G138" s="40" t="s">
        <v>643</v>
      </c>
      <c r="H138" s="40" t="s">
        <v>496</v>
      </c>
      <c r="I138" s="40" t="s">
        <v>1355</v>
      </c>
      <c r="J138" s="40" t="s">
        <v>1356</v>
      </c>
      <c r="K138" s="41" t="s">
        <v>1357</v>
      </c>
      <c r="L138" s="40">
        <v>632497</v>
      </c>
      <c r="M138" s="40">
        <v>498689</v>
      </c>
      <c r="N138" s="40">
        <v>1</v>
      </c>
      <c r="O138" s="42"/>
      <c r="P138" s="42"/>
      <c r="Q138" s="42"/>
      <c r="R138" s="17">
        <f t="shared" si="5"/>
        <v>0</v>
      </c>
      <c r="S138" s="27">
        <f t="shared" si="6"/>
        <v>0</v>
      </c>
      <c r="T138" s="42"/>
      <c r="U138" s="42"/>
      <c r="V138" s="17">
        <f t="shared" si="7"/>
        <v>0</v>
      </c>
      <c r="W138" s="27">
        <f t="shared" si="8"/>
        <v>0</v>
      </c>
    </row>
    <row r="139" spans="1:23" x14ac:dyDescent="0.35">
      <c r="A139" s="38">
        <v>3936944</v>
      </c>
      <c r="B139" s="38" t="s">
        <v>1358</v>
      </c>
      <c r="C139" s="39" t="s">
        <v>1359</v>
      </c>
      <c r="D139" s="40" t="s">
        <v>14</v>
      </c>
      <c r="E139" s="40" t="s">
        <v>496</v>
      </c>
      <c r="F139" s="40" t="s">
        <v>496</v>
      </c>
      <c r="G139" s="40" t="s">
        <v>613</v>
      </c>
      <c r="H139" s="40" t="s">
        <v>496</v>
      </c>
      <c r="I139" s="40" t="s">
        <v>1360</v>
      </c>
      <c r="J139" s="40" t="s">
        <v>1361</v>
      </c>
      <c r="K139" s="41">
        <v>2</v>
      </c>
      <c r="L139" s="40">
        <v>636106</v>
      </c>
      <c r="M139" s="40">
        <v>489290</v>
      </c>
      <c r="N139" s="40">
        <v>1</v>
      </c>
      <c r="O139" s="42"/>
      <c r="P139" s="42"/>
      <c r="Q139" s="42"/>
      <c r="R139" s="17">
        <f t="shared" si="5"/>
        <v>0</v>
      </c>
      <c r="S139" s="27">
        <f t="shared" si="6"/>
        <v>0</v>
      </c>
      <c r="T139" s="42"/>
      <c r="U139" s="42"/>
      <c r="V139" s="17">
        <f t="shared" si="7"/>
        <v>0</v>
      </c>
      <c r="W139" s="27">
        <f t="shared" si="8"/>
        <v>0</v>
      </c>
    </row>
    <row r="140" spans="1:23" x14ac:dyDescent="0.35">
      <c r="A140" s="38">
        <v>3918514</v>
      </c>
      <c r="B140" s="38" t="s">
        <v>1366</v>
      </c>
      <c r="C140" s="39" t="s">
        <v>1367</v>
      </c>
      <c r="D140" s="40" t="s">
        <v>14</v>
      </c>
      <c r="E140" s="40" t="s">
        <v>496</v>
      </c>
      <c r="F140" s="40" t="s">
        <v>496</v>
      </c>
      <c r="G140" s="40" t="s">
        <v>549</v>
      </c>
      <c r="H140" s="40" t="s">
        <v>496</v>
      </c>
      <c r="I140" s="40" t="s">
        <v>1364</v>
      </c>
      <c r="J140" s="40" t="s">
        <v>1365</v>
      </c>
      <c r="K140" s="41">
        <v>9</v>
      </c>
      <c r="L140" s="40">
        <v>640923</v>
      </c>
      <c r="M140" s="40">
        <v>482551</v>
      </c>
      <c r="N140" s="40">
        <v>1</v>
      </c>
      <c r="O140" s="42"/>
      <c r="P140" s="42"/>
      <c r="Q140" s="42"/>
      <c r="R140" s="17">
        <f t="shared" si="5"/>
        <v>0</v>
      </c>
      <c r="S140" s="27">
        <f t="shared" si="6"/>
        <v>0</v>
      </c>
      <c r="T140" s="42"/>
      <c r="U140" s="42"/>
      <c r="V140" s="17">
        <f t="shared" si="7"/>
        <v>0</v>
      </c>
      <c r="W140" s="27">
        <f t="shared" si="8"/>
        <v>0</v>
      </c>
    </row>
    <row r="141" spans="1:23" x14ac:dyDescent="0.35">
      <c r="A141" s="38">
        <v>3971200</v>
      </c>
      <c r="B141" s="38" t="s">
        <v>1368</v>
      </c>
      <c r="C141" s="39" t="s">
        <v>1369</v>
      </c>
      <c r="D141" s="40" t="s">
        <v>14</v>
      </c>
      <c r="E141" s="40" t="s">
        <v>496</v>
      </c>
      <c r="F141" s="40" t="s">
        <v>496</v>
      </c>
      <c r="G141" s="40" t="s">
        <v>524</v>
      </c>
      <c r="H141" s="40" t="s">
        <v>496</v>
      </c>
      <c r="I141" s="40" t="s">
        <v>1370</v>
      </c>
      <c r="J141" s="40" t="s">
        <v>1371</v>
      </c>
      <c r="K141" s="41">
        <v>20</v>
      </c>
      <c r="L141" s="40">
        <v>632617</v>
      </c>
      <c r="M141" s="40">
        <v>493116</v>
      </c>
      <c r="N141" s="40">
        <v>1</v>
      </c>
      <c r="O141" s="42"/>
      <c r="P141" s="42"/>
      <c r="Q141" s="42"/>
      <c r="R141" s="17">
        <f t="shared" si="5"/>
        <v>0</v>
      </c>
      <c r="S141" s="27">
        <f t="shared" si="6"/>
        <v>0</v>
      </c>
      <c r="T141" s="42"/>
      <c r="U141" s="42"/>
      <c r="V141" s="17">
        <f t="shared" si="7"/>
        <v>0</v>
      </c>
      <c r="W141" s="27">
        <f t="shared" si="8"/>
        <v>0</v>
      </c>
    </row>
    <row r="142" spans="1:23" x14ac:dyDescent="0.35">
      <c r="A142" s="38">
        <v>4024753</v>
      </c>
      <c r="B142" s="38" t="s">
        <v>1372</v>
      </c>
      <c r="C142" s="39" t="s">
        <v>1373</v>
      </c>
      <c r="D142" s="40" t="s">
        <v>14</v>
      </c>
      <c r="E142" s="40" t="s">
        <v>496</v>
      </c>
      <c r="F142" s="40" t="s">
        <v>496</v>
      </c>
      <c r="G142" s="40" t="s">
        <v>540</v>
      </c>
      <c r="H142" s="40" t="s">
        <v>496</v>
      </c>
      <c r="I142" s="40" t="s">
        <v>1374</v>
      </c>
      <c r="J142" s="40" t="s">
        <v>1375</v>
      </c>
      <c r="K142" s="41">
        <v>3</v>
      </c>
      <c r="L142" s="40">
        <v>633140</v>
      </c>
      <c r="M142" s="40">
        <v>481704</v>
      </c>
      <c r="N142" s="40">
        <v>1</v>
      </c>
      <c r="O142" s="42"/>
      <c r="P142" s="42"/>
      <c r="Q142" s="42"/>
      <c r="R142" s="17">
        <f t="shared" si="5"/>
        <v>0</v>
      </c>
      <c r="S142" s="27">
        <f t="shared" si="6"/>
        <v>0</v>
      </c>
      <c r="T142" s="42"/>
      <c r="U142" s="42"/>
      <c r="V142" s="17">
        <f t="shared" si="7"/>
        <v>0</v>
      </c>
      <c r="W142" s="27">
        <f t="shared" si="8"/>
        <v>0</v>
      </c>
    </row>
    <row r="143" spans="1:23" x14ac:dyDescent="0.35">
      <c r="A143" s="38">
        <v>3992942</v>
      </c>
      <c r="B143" s="38" t="s">
        <v>1378</v>
      </c>
      <c r="C143" s="39" t="s">
        <v>1379</v>
      </c>
      <c r="D143" s="40" t="s">
        <v>14</v>
      </c>
      <c r="E143" s="40" t="s">
        <v>496</v>
      </c>
      <c r="F143" s="40" t="s">
        <v>496</v>
      </c>
      <c r="G143" s="40" t="s">
        <v>606</v>
      </c>
      <c r="H143" s="40" t="s">
        <v>496</v>
      </c>
      <c r="I143" s="40" t="s">
        <v>1380</v>
      </c>
      <c r="J143" s="40" t="s">
        <v>1381</v>
      </c>
      <c r="K143" s="41">
        <v>3</v>
      </c>
      <c r="L143" s="40">
        <v>641112</v>
      </c>
      <c r="M143" s="40">
        <v>476941</v>
      </c>
      <c r="N143" s="40">
        <v>1</v>
      </c>
      <c r="O143" s="42"/>
      <c r="P143" s="42"/>
      <c r="Q143" s="42"/>
      <c r="R143" s="17">
        <f t="shared" si="5"/>
        <v>0</v>
      </c>
      <c r="S143" s="27">
        <f t="shared" si="6"/>
        <v>0</v>
      </c>
      <c r="T143" s="42"/>
      <c r="U143" s="42"/>
      <c r="V143" s="17">
        <f t="shared" si="7"/>
        <v>0</v>
      </c>
      <c r="W143" s="27">
        <f t="shared" si="8"/>
        <v>0</v>
      </c>
    </row>
    <row r="144" spans="1:23" x14ac:dyDescent="0.35">
      <c r="A144" s="38">
        <v>3942014</v>
      </c>
      <c r="B144" s="38" t="s">
        <v>1390</v>
      </c>
      <c r="C144" s="39" t="s">
        <v>1391</v>
      </c>
      <c r="D144" s="40" t="s">
        <v>14</v>
      </c>
      <c r="E144" s="40" t="s">
        <v>496</v>
      </c>
      <c r="F144" s="40" t="s">
        <v>496</v>
      </c>
      <c r="G144" s="40" t="s">
        <v>627</v>
      </c>
      <c r="H144" s="40" t="s">
        <v>496</v>
      </c>
      <c r="I144" s="40" t="s">
        <v>1392</v>
      </c>
      <c r="J144" s="40" t="s">
        <v>1393</v>
      </c>
      <c r="K144" s="41" t="s">
        <v>1262</v>
      </c>
      <c r="L144" s="40">
        <v>635635</v>
      </c>
      <c r="M144" s="40">
        <v>486959</v>
      </c>
      <c r="N144" s="40">
        <v>1</v>
      </c>
      <c r="O144" s="42"/>
      <c r="P144" s="42"/>
      <c r="Q144" s="42"/>
      <c r="R144" s="17">
        <f t="shared" si="5"/>
        <v>0</v>
      </c>
      <c r="S144" s="27">
        <f t="shared" si="6"/>
        <v>0</v>
      </c>
      <c r="T144" s="42"/>
      <c r="U144" s="42"/>
      <c r="V144" s="17">
        <f t="shared" si="7"/>
        <v>0</v>
      </c>
      <c r="W144" s="27">
        <f t="shared" si="8"/>
        <v>0</v>
      </c>
    </row>
    <row r="145" spans="1:23" x14ac:dyDescent="0.35">
      <c r="A145" s="38">
        <v>3934834</v>
      </c>
      <c r="B145" s="38" t="s">
        <v>1399</v>
      </c>
      <c r="C145" s="39" t="s">
        <v>1400</v>
      </c>
      <c r="D145" s="40" t="s">
        <v>14</v>
      </c>
      <c r="E145" s="40" t="s">
        <v>496</v>
      </c>
      <c r="F145" s="40" t="s">
        <v>496</v>
      </c>
      <c r="G145" s="40" t="s">
        <v>497</v>
      </c>
      <c r="H145" s="40" t="s">
        <v>496</v>
      </c>
      <c r="I145" s="40" t="s">
        <v>1401</v>
      </c>
      <c r="J145" s="40" t="s">
        <v>1402</v>
      </c>
      <c r="K145" s="41" t="s">
        <v>1403</v>
      </c>
      <c r="L145" s="40">
        <v>642805</v>
      </c>
      <c r="M145" s="40">
        <v>488311</v>
      </c>
      <c r="N145" s="40">
        <v>1</v>
      </c>
      <c r="O145" s="42"/>
      <c r="P145" s="42"/>
      <c r="Q145" s="42"/>
      <c r="R145" s="17">
        <f t="shared" ref="R145:R208" si="9">ROUND(Q145*0.23,2)</f>
        <v>0</v>
      </c>
      <c r="S145" s="27">
        <f t="shared" ref="S145:S208" si="10">ROUND(Q145,2)+R145</f>
        <v>0</v>
      </c>
      <c r="T145" s="42"/>
      <c r="U145" s="42"/>
      <c r="V145" s="17">
        <f t="shared" ref="V145:V208" si="11">ROUND(U145*0.23,2)</f>
        <v>0</v>
      </c>
      <c r="W145" s="27">
        <f t="shared" ref="W145:W208" si="12">ROUND(U145,2)+V145</f>
        <v>0</v>
      </c>
    </row>
    <row r="146" spans="1:23" x14ac:dyDescent="0.35">
      <c r="A146" s="38">
        <v>3992974</v>
      </c>
      <c r="B146" s="38" t="s">
        <v>1410</v>
      </c>
      <c r="C146" s="39" t="s">
        <v>1411</v>
      </c>
      <c r="D146" s="40" t="s">
        <v>14</v>
      </c>
      <c r="E146" s="40" t="s">
        <v>496</v>
      </c>
      <c r="F146" s="40" t="s">
        <v>496</v>
      </c>
      <c r="G146" s="40" t="s">
        <v>606</v>
      </c>
      <c r="H146" s="40" t="s">
        <v>496</v>
      </c>
      <c r="I146" s="40" t="s">
        <v>1412</v>
      </c>
      <c r="J146" s="40" t="s">
        <v>1413</v>
      </c>
      <c r="K146" s="41">
        <v>4</v>
      </c>
      <c r="L146" s="40">
        <v>640634</v>
      </c>
      <c r="M146" s="40">
        <v>476489</v>
      </c>
      <c r="N146" s="40">
        <v>1</v>
      </c>
      <c r="O146" s="42"/>
      <c r="P146" s="42"/>
      <c r="Q146" s="42"/>
      <c r="R146" s="17">
        <f t="shared" si="9"/>
        <v>0</v>
      </c>
      <c r="S146" s="27">
        <f t="shared" si="10"/>
        <v>0</v>
      </c>
      <c r="T146" s="42"/>
      <c r="U146" s="42"/>
      <c r="V146" s="17">
        <f t="shared" si="11"/>
        <v>0</v>
      </c>
      <c r="W146" s="27">
        <f t="shared" si="12"/>
        <v>0</v>
      </c>
    </row>
    <row r="147" spans="1:23" x14ac:dyDescent="0.35">
      <c r="A147" s="38">
        <v>3992975</v>
      </c>
      <c r="B147" s="38" t="s">
        <v>1414</v>
      </c>
      <c r="C147" s="39" t="s">
        <v>1415</v>
      </c>
      <c r="D147" s="40" t="s">
        <v>14</v>
      </c>
      <c r="E147" s="40" t="s">
        <v>496</v>
      </c>
      <c r="F147" s="40" t="s">
        <v>496</v>
      </c>
      <c r="G147" s="40" t="s">
        <v>606</v>
      </c>
      <c r="H147" s="40" t="s">
        <v>496</v>
      </c>
      <c r="I147" s="40" t="s">
        <v>1416</v>
      </c>
      <c r="J147" s="40" t="s">
        <v>1417</v>
      </c>
      <c r="K147" s="41">
        <v>1</v>
      </c>
      <c r="L147" s="40">
        <v>640983</v>
      </c>
      <c r="M147" s="40">
        <v>477450</v>
      </c>
      <c r="N147" s="40">
        <v>1</v>
      </c>
      <c r="O147" s="42"/>
      <c r="P147" s="42"/>
      <c r="Q147" s="42"/>
      <c r="R147" s="17">
        <f t="shared" si="9"/>
        <v>0</v>
      </c>
      <c r="S147" s="27">
        <f t="shared" si="10"/>
        <v>0</v>
      </c>
      <c r="T147" s="42"/>
      <c r="U147" s="42"/>
      <c r="V147" s="17">
        <f t="shared" si="11"/>
        <v>0</v>
      </c>
      <c r="W147" s="27">
        <f t="shared" si="12"/>
        <v>0</v>
      </c>
    </row>
    <row r="148" spans="1:23" x14ac:dyDescent="0.35">
      <c r="A148" s="38">
        <v>3971070</v>
      </c>
      <c r="B148" s="38" t="s">
        <v>1422</v>
      </c>
      <c r="C148" s="39" t="s">
        <v>1423</v>
      </c>
      <c r="D148" s="40" t="s">
        <v>14</v>
      </c>
      <c r="E148" s="40" t="s">
        <v>496</v>
      </c>
      <c r="F148" s="40" t="s">
        <v>496</v>
      </c>
      <c r="G148" s="40" t="s">
        <v>524</v>
      </c>
      <c r="H148" s="40" t="s">
        <v>496</v>
      </c>
      <c r="I148" s="40" t="s">
        <v>1424</v>
      </c>
      <c r="J148" s="40" t="s">
        <v>1425</v>
      </c>
      <c r="K148" s="41">
        <v>34</v>
      </c>
      <c r="L148" s="40">
        <v>633402</v>
      </c>
      <c r="M148" s="40">
        <v>492696</v>
      </c>
      <c r="N148" s="40">
        <v>1</v>
      </c>
      <c r="O148" s="42"/>
      <c r="P148" s="42"/>
      <c r="Q148" s="42"/>
      <c r="R148" s="17">
        <f t="shared" si="9"/>
        <v>0</v>
      </c>
      <c r="S148" s="27">
        <f t="shared" si="10"/>
        <v>0</v>
      </c>
      <c r="T148" s="42"/>
      <c r="U148" s="42"/>
      <c r="V148" s="17">
        <f t="shared" si="11"/>
        <v>0</v>
      </c>
      <c r="W148" s="27">
        <f t="shared" si="12"/>
        <v>0</v>
      </c>
    </row>
    <row r="149" spans="1:23" x14ac:dyDescent="0.35">
      <c r="A149" s="38">
        <v>3985137</v>
      </c>
      <c r="B149" s="38" t="s">
        <v>1431</v>
      </c>
      <c r="C149" s="39" t="s">
        <v>1432</v>
      </c>
      <c r="D149" s="40" t="s">
        <v>14</v>
      </c>
      <c r="E149" s="40" t="s">
        <v>496</v>
      </c>
      <c r="F149" s="40" t="s">
        <v>496</v>
      </c>
      <c r="G149" s="40" t="s">
        <v>569</v>
      </c>
      <c r="H149" s="40" t="s">
        <v>496</v>
      </c>
      <c r="I149" s="40" t="s">
        <v>1433</v>
      </c>
      <c r="J149" s="40" t="s">
        <v>1434</v>
      </c>
      <c r="K149" s="41">
        <v>20</v>
      </c>
      <c r="L149" s="40">
        <v>642226</v>
      </c>
      <c r="M149" s="40">
        <v>490476</v>
      </c>
      <c r="N149" s="40">
        <v>1</v>
      </c>
      <c r="O149" s="42"/>
      <c r="P149" s="42"/>
      <c r="Q149" s="42"/>
      <c r="R149" s="17">
        <f t="shared" si="9"/>
        <v>0</v>
      </c>
      <c r="S149" s="27">
        <f t="shared" si="10"/>
        <v>0</v>
      </c>
      <c r="T149" s="42"/>
      <c r="U149" s="42"/>
      <c r="V149" s="17">
        <f t="shared" si="11"/>
        <v>0</v>
      </c>
      <c r="W149" s="27">
        <f t="shared" si="12"/>
        <v>0</v>
      </c>
    </row>
    <row r="150" spans="1:23" x14ac:dyDescent="0.35">
      <c r="A150" s="38">
        <v>3967997</v>
      </c>
      <c r="B150" s="38" t="s">
        <v>1435</v>
      </c>
      <c r="C150" s="39" t="s">
        <v>1436</v>
      </c>
      <c r="D150" s="40" t="s">
        <v>14</v>
      </c>
      <c r="E150" s="40" t="s">
        <v>496</v>
      </c>
      <c r="F150" s="40" t="s">
        <v>496</v>
      </c>
      <c r="G150" s="40" t="s">
        <v>643</v>
      </c>
      <c r="H150" s="40" t="s">
        <v>496</v>
      </c>
      <c r="I150" s="40" t="s">
        <v>1437</v>
      </c>
      <c r="J150" s="40" t="s">
        <v>1438</v>
      </c>
      <c r="K150" s="41">
        <v>90</v>
      </c>
      <c r="L150" s="40">
        <v>633764</v>
      </c>
      <c r="M150" s="40">
        <v>498519</v>
      </c>
      <c r="N150" s="40">
        <v>1</v>
      </c>
      <c r="O150" s="42"/>
      <c r="P150" s="42"/>
      <c r="Q150" s="42"/>
      <c r="R150" s="17">
        <f t="shared" si="9"/>
        <v>0</v>
      </c>
      <c r="S150" s="27">
        <f t="shared" si="10"/>
        <v>0</v>
      </c>
      <c r="T150" s="42"/>
      <c r="U150" s="42"/>
      <c r="V150" s="17">
        <f t="shared" si="11"/>
        <v>0</v>
      </c>
      <c r="W150" s="27">
        <f t="shared" si="12"/>
        <v>0</v>
      </c>
    </row>
    <row r="151" spans="1:23" x14ac:dyDescent="0.35">
      <c r="A151" s="38">
        <v>4021388</v>
      </c>
      <c r="B151" s="38" t="s">
        <v>1457</v>
      </c>
      <c r="C151" s="39" t="s">
        <v>1458</v>
      </c>
      <c r="D151" s="40" t="s">
        <v>14</v>
      </c>
      <c r="E151" s="40" t="s">
        <v>496</v>
      </c>
      <c r="F151" s="40" t="s">
        <v>496</v>
      </c>
      <c r="G151" s="40" t="s">
        <v>540</v>
      </c>
      <c r="H151" s="40" t="s">
        <v>496</v>
      </c>
      <c r="I151" s="40" t="s">
        <v>1459</v>
      </c>
      <c r="J151" s="40" t="s">
        <v>1460</v>
      </c>
      <c r="K151" s="41">
        <v>42</v>
      </c>
      <c r="L151" s="40">
        <v>631946</v>
      </c>
      <c r="M151" s="40">
        <v>484336</v>
      </c>
      <c r="N151" s="40">
        <v>1</v>
      </c>
      <c r="O151" s="42"/>
      <c r="P151" s="42"/>
      <c r="Q151" s="42"/>
      <c r="R151" s="17">
        <f t="shared" si="9"/>
        <v>0</v>
      </c>
      <c r="S151" s="27">
        <f t="shared" si="10"/>
        <v>0</v>
      </c>
      <c r="T151" s="42"/>
      <c r="U151" s="42"/>
      <c r="V151" s="17">
        <f t="shared" si="11"/>
        <v>0</v>
      </c>
      <c r="W151" s="27">
        <f t="shared" si="12"/>
        <v>0</v>
      </c>
    </row>
    <row r="152" spans="1:23" x14ac:dyDescent="0.35">
      <c r="A152" s="38">
        <v>3942817</v>
      </c>
      <c r="B152" s="38" t="s">
        <v>1461</v>
      </c>
      <c r="C152" s="39" t="s">
        <v>1462</v>
      </c>
      <c r="D152" s="40" t="s">
        <v>14</v>
      </c>
      <c r="E152" s="40" t="s">
        <v>496</v>
      </c>
      <c r="F152" s="40" t="s">
        <v>496</v>
      </c>
      <c r="G152" s="40" t="s">
        <v>627</v>
      </c>
      <c r="H152" s="40" t="s">
        <v>496</v>
      </c>
      <c r="I152" s="40" t="s">
        <v>1463</v>
      </c>
      <c r="J152" s="40" t="s">
        <v>1464</v>
      </c>
      <c r="K152" s="41">
        <v>26</v>
      </c>
      <c r="L152" s="40">
        <v>635171</v>
      </c>
      <c r="M152" s="40">
        <v>488723</v>
      </c>
      <c r="N152" s="40">
        <v>1</v>
      </c>
      <c r="O152" s="42"/>
      <c r="P152" s="42"/>
      <c r="Q152" s="42"/>
      <c r="R152" s="17">
        <f t="shared" si="9"/>
        <v>0</v>
      </c>
      <c r="S152" s="27">
        <f t="shared" si="10"/>
        <v>0</v>
      </c>
      <c r="T152" s="42"/>
      <c r="U152" s="42"/>
      <c r="V152" s="17">
        <f t="shared" si="11"/>
        <v>0</v>
      </c>
      <c r="W152" s="27">
        <f t="shared" si="12"/>
        <v>0</v>
      </c>
    </row>
    <row r="153" spans="1:23" x14ac:dyDescent="0.35">
      <c r="A153" s="38">
        <v>3936937</v>
      </c>
      <c r="B153" s="38" t="s">
        <v>1465</v>
      </c>
      <c r="C153" s="39" t="s">
        <v>1466</v>
      </c>
      <c r="D153" s="40" t="s">
        <v>14</v>
      </c>
      <c r="E153" s="40" t="s">
        <v>496</v>
      </c>
      <c r="F153" s="40" t="s">
        <v>496</v>
      </c>
      <c r="G153" s="40" t="s">
        <v>613</v>
      </c>
      <c r="H153" s="40" t="s">
        <v>496</v>
      </c>
      <c r="I153" s="40" t="s">
        <v>1463</v>
      </c>
      <c r="J153" s="40" t="s">
        <v>1464</v>
      </c>
      <c r="K153" s="41">
        <v>7</v>
      </c>
      <c r="L153" s="40">
        <v>635891</v>
      </c>
      <c r="M153" s="40">
        <v>489066</v>
      </c>
      <c r="N153" s="40">
        <v>1</v>
      </c>
      <c r="O153" s="42"/>
      <c r="P153" s="42"/>
      <c r="Q153" s="42"/>
      <c r="R153" s="17">
        <f t="shared" si="9"/>
        <v>0</v>
      </c>
      <c r="S153" s="27">
        <f t="shared" si="10"/>
        <v>0</v>
      </c>
      <c r="T153" s="42"/>
      <c r="U153" s="42"/>
      <c r="V153" s="17">
        <f t="shared" si="11"/>
        <v>0</v>
      </c>
      <c r="W153" s="27">
        <f t="shared" si="12"/>
        <v>0</v>
      </c>
    </row>
    <row r="154" spans="1:23" x14ac:dyDescent="0.35">
      <c r="A154" s="38">
        <v>3993010</v>
      </c>
      <c r="B154" s="38" t="s">
        <v>1490</v>
      </c>
      <c r="C154" s="39" t="s">
        <v>1491</v>
      </c>
      <c r="D154" s="40" t="s">
        <v>14</v>
      </c>
      <c r="E154" s="40" t="s">
        <v>496</v>
      </c>
      <c r="F154" s="40" t="s">
        <v>496</v>
      </c>
      <c r="G154" s="40" t="s">
        <v>606</v>
      </c>
      <c r="H154" s="40" t="s">
        <v>496</v>
      </c>
      <c r="I154" s="40" t="s">
        <v>1488</v>
      </c>
      <c r="J154" s="40" t="s">
        <v>1489</v>
      </c>
      <c r="K154" s="41">
        <v>9</v>
      </c>
      <c r="L154" s="40">
        <v>640193</v>
      </c>
      <c r="M154" s="40">
        <v>476895</v>
      </c>
      <c r="N154" s="40">
        <v>1</v>
      </c>
      <c r="O154" s="42"/>
      <c r="P154" s="42"/>
      <c r="Q154" s="42"/>
      <c r="R154" s="17">
        <f t="shared" si="9"/>
        <v>0</v>
      </c>
      <c r="S154" s="27">
        <f t="shared" si="10"/>
        <v>0</v>
      </c>
      <c r="T154" s="42"/>
      <c r="U154" s="42"/>
      <c r="V154" s="17">
        <f t="shared" si="11"/>
        <v>0</v>
      </c>
      <c r="W154" s="27">
        <f t="shared" si="12"/>
        <v>0</v>
      </c>
    </row>
    <row r="155" spans="1:23" x14ac:dyDescent="0.35">
      <c r="A155" s="38">
        <v>3934994</v>
      </c>
      <c r="B155" s="38" t="s">
        <v>1496</v>
      </c>
      <c r="C155" s="39" t="s">
        <v>1497</v>
      </c>
      <c r="D155" s="40" t="s">
        <v>14</v>
      </c>
      <c r="E155" s="40" t="s">
        <v>496</v>
      </c>
      <c r="F155" s="40" t="s">
        <v>496</v>
      </c>
      <c r="G155" s="40" t="s">
        <v>497</v>
      </c>
      <c r="H155" s="40" t="s">
        <v>496</v>
      </c>
      <c r="I155" s="40" t="s">
        <v>1498</v>
      </c>
      <c r="J155" s="40" t="s">
        <v>1499</v>
      </c>
      <c r="K155" s="41" t="s">
        <v>1500</v>
      </c>
      <c r="L155" s="40">
        <v>645171</v>
      </c>
      <c r="M155" s="40">
        <v>487968</v>
      </c>
      <c r="N155" s="40">
        <v>1</v>
      </c>
      <c r="O155" s="42"/>
      <c r="P155" s="42"/>
      <c r="Q155" s="42"/>
      <c r="R155" s="17">
        <f t="shared" si="9"/>
        <v>0</v>
      </c>
      <c r="S155" s="27">
        <f t="shared" si="10"/>
        <v>0</v>
      </c>
      <c r="T155" s="42"/>
      <c r="U155" s="42"/>
      <c r="V155" s="17">
        <f t="shared" si="11"/>
        <v>0</v>
      </c>
      <c r="W155" s="27">
        <f t="shared" si="12"/>
        <v>0</v>
      </c>
    </row>
    <row r="156" spans="1:23" x14ac:dyDescent="0.35">
      <c r="A156" s="38">
        <v>3936707</v>
      </c>
      <c r="B156" s="38" t="s">
        <v>1501</v>
      </c>
      <c r="C156" s="39" t="s">
        <v>1502</v>
      </c>
      <c r="D156" s="40" t="s">
        <v>14</v>
      </c>
      <c r="E156" s="40" t="s">
        <v>496</v>
      </c>
      <c r="F156" s="40" t="s">
        <v>496</v>
      </c>
      <c r="G156" s="40" t="s">
        <v>649</v>
      </c>
      <c r="H156" s="40" t="s">
        <v>496</v>
      </c>
      <c r="I156" s="40" t="s">
        <v>1503</v>
      </c>
      <c r="J156" s="40" t="s">
        <v>1504</v>
      </c>
      <c r="K156" s="41">
        <v>1</v>
      </c>
      <c r="L156" s="40">
        <v>638909</v>
      </c>
      <c r="M156" s="40">
        <v>490322</v>
      </c>
      <c r="N156" s="40">
        <v>1</v>
      </c>
      <c r="O156" s="42"/>
      <c r="P156" s="42"/>
      <c r="Q156" s="42"/>
      <c r="R156" s="17">
        <f t="shared" si="9"/>
        <v>0</v>
      </c>
      <c r="S156" s="27">
        <f t="shared" si="10"/>
        <v>0</v>
      </c>
      <c r="T156" s="42"/>
      <c r="U156" s="42"/>
      <c r="V156" s="17">
        <f t="shared" si="11"/>
        <v>0</v>
      </c>
      <c r="W156" s="27">
        <f t="shared" si="12"/>
        <v>0</v>
      </c>
    </row>
    <row r="157" spans="1:23" x14ac:dyDescent="0.35">
      <c r="A157" s="38">
        <v>3935878</v>
      </c>
      <c r="B157" s="38" t="s">
        <v>1505</v>
      </c>
      <c r="C157" s="39" t="s">
        <v>1506</v>
      </c>
      <c r="D157" s="40" t="s">
        <v>14</v>
      </c>
      <c r="E157" s="40" t="s">
        <v>496</v>
      </c>
      <c r="F157" s="40" t="s">
        <v>496</v>
      </c>
      <c r="G157" s="40" t="s">
        <v>649</v>
      </c>
      <c r="H157" s="40" t="s">
        <v>496</v>
      </c>
      <c r="I157" s="40" t="s">
        <v>1503</v>
      </c>
      <c r="J157" s="40" t="s">
        <v>1504</v>
      </c>
      <c r="K157" s="41">
        <v>10</v>
      </c>
      <c r="L157" s="40">
        <v>638602</v>
      </c>
      <c r="M157" s="40">
        <v>490777</v>
      </c>
      <c r="N157" s="40">
        <v>1</v>
      </c>
      <c r="O157" s="42"/>
      <c r="P157" s="42"/>
      <c r="Q157" s="42"/>
      <c r="R157" s="17">
        <f t="shared" si="9"/>
        <v>0</v>
      </c>
      <c r="S157" s="27">
        <f t="shared" si="10"/>
        <v>0</v>
      </c>
      <c r="T157" s="42"/>
      <c r="U157" s="42"/>
      <c r="V157" s="17">
        <f t="shared" si="11"/>
        <v>0</v>
      </c>
      <c r="W157" s="27">
        <f t="shared" si="12"/>
        <v>0</v>
      </c>
    </row>
    <row r="158" spans="1:23" x14ac:dyDescent="0.35">
      <c r="A158" s="38">
        <v>3937552</v>
      </c>
      <c r="B158" s="38" t="s">
        <v>1518</v>
      </c>
      <c r="C158" s="39" t="s">
        <v>1519</v>
      </c>
      <c r="D158" s="40" t="s">
        <v>14</v>
      </c>
      <c r="E158" s="40" t="s">
        <v>496</v>
      </c>
      <c r="F158" s="40" t="s">
        <v>496</v>
      </c>
      <c r="G158" s="40" t="s">
        <v>613</v>
      </c>
      <c r="H158" s="40" t="s">
        <v>496</v>
      </c>
      <c r="I158" s="40" t="s">
        <v>1520</v>
      </c>
      <c r="J158" s="40" t="s">
        <v>1521</v>
      </c>
      <c r="K158" s="41">
        <v>14</v>
      </c>
      <c r="L158" s="40">
        <v>637027</v>
      </c>
      <c r="M158" s="40">
        <v>488124</v>
      </c>
      <c r="N158" s="40">
        <v>1</v>
      </c>
      <c r="O158" s="42"/>
      <c r="P158" s="42"/>
      <c r="Q158" s="42"/>
      <c r="R158" s="17">
        <f t="shared" si="9"/>
        <v>0</v>
      </c>
      <c r="S158" s="27">
        <f t="shared" si="10"/>
        <v>0</v>
      </c>
      <c r="T158" s="42"/>
      <c r="U158" s="42"/>
      <c r="V158" s="17">
        <f t="shared" si="11"/>
        <v>0</v>
      </c>
      <c r="W158" s="27">
        <f t="shared" si="12"/>
        <v>0</v>
      </c>
    </row>
    <row r="159" spans="1:23" x14ac:dyDescent="0.35">
      <c r="A159" s="38">
        <v>3920640</v>
      </c>
      <c r="B159" s="38" t="s">
        <v>1522</v>
      </c>
      <c r="C159" s="39" t="s">
        <v>1523</v>
      </c>
      <c r="D159" s="40" t="s">
        <v>14</v>
      </c>
      <c r="E159" s="40" t="s">
        <v>496</v>
      </c>
      <c r="F159" s="40" t="s">
        <v>496</v>
      </c>
      <c r="G159" s="40" t="s">
        <v>549</v>
      </c>
      <c r="H159" s="40" t="s">
        <v>496</v>
      </c>
      <c r="I159" s="40" t="s">
        <v>1524</v>
      </c>
      <c r="J159" s="40" t="s">
        <v>1525</v>
      </c>
      <c r="K159" s="41">
        <v>46</v>
      </c>
      <c r="L159" s="40">
        <v>638079</v>
      </c>
      <c r="M159" s="40">
        <v>480934</v>
      </c>
      <c r="N159" s="40">
        <v>1</v>
      </c>
      <c r="O159" s="42"/>
      <c r="P159" s="42"/>
      <c r="Q159" s="42"/>
      <c r="R159" s="17">
        <f t="shared" si="9"/>
        <v>0</v>
      </c>
      <c r="S159" s="27">
        <f t="shared" si="10"/>
        <v>0</v>
      </c>
      <c r="T159" s="42"/>
      <c r="U159" s="42"/>
      <c r="V159" s="17">
        <f t="shared" si="11"/>
        <v>0</v>
      </c>
      <c r="W159" s="27">
        <f t="shared" si="12"/>
        <v>0</v>
      </c>
    </row>
    <row r="160" spans="1:23" x14ac:dyDescent="0.35">
      <c r="A160" s="38">
        <v>3921423</v>
      </c>
      <c r="B160" s="38" t="s">
        <v>1526</v>
      </c>
      <c r="C160" s="39" t="s">
        <v>1527</v>
      </c>
      <c r="D160" s="40" t="s">
        <v>14</v>
      </c>
      <c r="E160" s="40" t="s">
        <v>496</v>
      </c>
      <c r="F160" s="40" t="s">
        <v>496</v>
      </c>
      <c r="G160" s="40" t="s">
        <v>549</v>
      </c>
      <c r="H160" s="40" t="s">
        <v>496</v>
      </c>
      <c r="I160" s="40" t="s">
        <v>1528</v>
      </c>
      <c r="J160" s="40" t="s">
        <v>1529</v>
      </c>
      <c r="K160" s="41">
        <v>2</v>
      </c>
      <c r="L160" s="40">
        <v>637314</v>
      </c>
      <c r="M160" s="40">
        <v>480583</v>
      </c>
      <c r="N160" s="40">
        <v>1</v>
      </c>
      <c r="O160" s="42"/>
      <c r="P160" s="42"/>
      <c r="Q160" s="42"/>
      <c r="R160" s="17">
        <f t="shared" si="9"/>
        <v>0</v>
      </c>
      <c r="S160" s="27">
        <f t="shared" si="10"/>
        <v>0</v>
      </c>
      <c r="T160" s="42"/>
      <c r="U160" s="42"/>
      <c r="V160" s="17">
        <f t="shared" si="11"/>
        <v>0</v>
      </c>
      <c r="W160" s="27">
        <f t="shared" si="12"/>
        <v>0</v>
      </c>
    </row>
    <row r="161" spans="1:23" x14ac:dyDescent="0.35">
      <c r="A161" s="38">
        <v>3935011</v>
      </c>
      <c r="B161" s="38" t="s">
        <v>1530</v>
      </c>
      <c r="C161" s="39" t="s">
        <v>1531</v>
      </c>
      <c r="D161" s="40" t="s">
        <v>14</v>
      </c>
      <c r="E161" s="40" t="s">
        <v>496</v>
      </c>
      <c r="F161" s="40" t="s">
        <v>496</v>
      </c>
      <c r="G161" s="40" t="s">
        <v>497</v>
      </c>
      <c r="H161" s="40" t="s">
        <v>496</v>
      </c>
      <c r="I161" s="40" t="s">
        <v>1532</v>
      </c>
      <c r="J161" s="40" t="s">
        <v>1533</v>
      </c>
      <c r="K161" s="41" t="s">
        <v>1534</v>
      </c>
      <c r="L161" s="40">
        <v>640806</v>
      </c>
      <c r="M161" s="40">
        <v>487375</v>
      </c>
      <c r="N161" s="40">
        <v>1</v>
      </c>
      <c r="O161" s="42"/>
      <c r="P161" s="42"/>
      <c r="Q161" s="42"/>
      <c r="R161" s="17">
        <f t="shared" si="9"/>
        <v>0</v>
      </c>
      <c r="S161" s="27">
        <f t="shared" si="10"/>
        <v>0</v>
      </c>
      <c r="T161" s="42"/>
      <c r="U161" s="42"/>
      <c r="V161" s="17">
        <f t="shared" si="11"/>
        <v>0</v>
      </c>
      <c r="W161" s="27">
        <f t="shared" si="12"/>
        <v>0</v>
      </c>
    </row>
    <row r="162" spans="1:23" x14ac:dyDescent="0.35">
      <c r="A162" s="38">
        <v>3918072</v>
      </c>
      <c r="B162" s="38" t="s">
        <v>1535</v>
      </c>
      <c r="C162" s="39" t="s">
        <v>1536</v>
      </c>
      <c r="D162" s="40" t="s">
        <v>14</v>
      </c>
      <c r="E162" s="40" t="s">
        <v>496</v>
      </c>
      <c r="F162" s="40" t="s">
        <v>496</v>
      </c>
      <c r="G162" s="40" t="s">
        <v>549</v>
      </c>
      <c r="H162" s="40" t="s">
        <v>496</v>
      </c>
      <c r="I162" s="40" t="s">
        <v>1537</v>
      </c>
      <c r="J162" s="40" t="s">
        <v>1538</v>
      </c>
      <c r="K162" s="41">
        <v>27</v>
      </c>
      <c r="L162" s="40">
        <v>638001</v>
      </c>
      <c r="M162" s="40">
        <v>481745</v>
      </c>
      <c r="N162" s="40">
        <v>1</v>
      </c>
      <c r="O162" s="42"/>
      <c r="P162" s="42"/>
      <c r="Q162" s="42"/>
      <c r="R162" s="17">
        <f t="shared" si="9"/>
        <v>0</v>
      </c>
      <c r="S162" s="27">
        <f t="shared" si="10"/>
        <v>0</v>
      </c>
      <c r="T162" s="42"/>
      <c r="U162" s="42"/>
      <c r="V162" s="17">
        <f t="shared" si="11"/>
        <v>0</v>
      </c>
      <c r="W162" s="27">
        <f t="shared" si="12"/>
        <v>0</v>
      </c>
    </row>
    <row r="163" spans="1:23" x14ac:dyDescent="0.35">
      <c r="A163" s="38">
        <v>3979121</v>
      </c>
      <c r="B163" s="38" t="s">
        <v>1539</v>
      </c>
      <c r="C163" s="39" t="s">
        <v>1540</v>
      </c>
      <c r="D163" s="40" t="s">
        <v>14</v>
      </c>
      <c r="E163" s="40" t="s">
        <v>496</v>
      </c>
      <c r="F163" s="40" t="s">
        <v>496</v>
      </c>
      <c r="G163" s="40" t="s">
        <v>854</v>
      </c>
      <c r="H163" s="40" t="s">
        <v>496</v>
      </c>
      <c r="I163" s="40" t="s">
        <v>1541</v>
      </c>
      <c r="J163" s="40" t="s">
        <v>1542</v>
      </c>
      <c r="K163" s="41">
        <v>26</v>
      </c>
      <c r="L163" s="40">
        <v>645766</v>
      </c>
      <c r="M163" s="40">
        <v>488912</v>
      </c>
      <c r="N163" s="40">
        <v>1</v>
      </c>
      <c r="O163" s="42"/>
      <c r="P163" s="42"/>
      <c r="Q163" s="42"/>
      <c r="R163" s="17">
        <f t="shared" si="9"/>
        <v>0</v>
      </c>
      <c r="S163" s="27">
        <f t="shared" si="10"/>
        <v>0</v>
      </c>
      <c r="T163" s="42"/>
      <c r="U163" s="42"/>
      <c r="V163" s="17">
        <f t="shared" si="11"/>
        <v>0</v>
      </c>
      <c r="W163" s="27">
        <f t="shared" si="12"/>
        <v>0</v>
      </c>
    </row>
    <row r="164" spans="1:23" x14ac:dyDescent="0.35">
      <c r="A164" s="38">
        <v>3936930</v>
      </c>
      <c r="B164" s="38" t="s">
        <v>1543</v>
      </c>
      <c r="C164" s="39" t="s">
        <v>1544</v>
      </c>
      <c r="D164" s="40" t="s">
        <v>14</v>
      </c>
      <c r="E164" s="40" t="s">
        <v>496</v>
      </c>
      <c r="F164" s="40" t="s">
        <v>496</v>
      </c>
      <c r="G164" s="40" t="s">
        <v>613</v>
      </c>
      <c r="H164" s="40" t="s">
        <v>496</v>
      </c>
      <c r="I164" s="40" t="s">
        <v>1545</v>
      </c>
      <c r="J164" s="40" t="s">
        <v>1546</v>
      </c>
      <c r="K164" s="41">
        <v>5</v>
      </c>
      <c r="L164" s="40">
        <v>635785</v>
      </c>
      <c r="M164" s="40">
        <v>489155</v>
      </c>
      <c r="N164" s="40">
        <v>1</v>
      </c>
      <c r="O164" s="42"/>
      <c r="P164" s="42"/>
      <c r="Q164" s="42"/>
      <c r="R164" s="17">
        <f t="shared" si="9"/>
        <v>0</v>
      </c>
      <c r="S164" s="27">
        <f t="shared" si="10"/>
        <v>0</v>
      </c>
      <c r="T164" s="42"/>
      <c r="U164" s="42"/>
      <c r="V164" s="17">
        <f t="shared" si="11"/>
        <v>0</v>
      </c>
      <c r="W164" s="27">
        <f t="shared" si="12"/>
        <v>0</v>
      </c>
    </row>
    <row r="165" spans="1:23" x14ac:dyDescent="0.35">
      <c r="A165" s="38">
        <v>3939574</v>
      </c>
      <c r="B165" s="38" t="s">
        <v>1555</v>
      </c>
      <c r="C165" s="39" t="s">
        <v>1556</v>
      </c>
      <c r="D165" s="40" t="s">
        <v>14</v>
      </c>
      <c r="E165" s="40" t="s">
        <v>496</v>
      </c>
      <c r="F165" s="40" t="s">
        <v>496</v>
      </c>
      <c r="G165" s="40" t="s">
        <v>613</v>
      </c>
      <c r="H165" s="40" t="s">
        <v>496</v>
      </c>
      <c r="I165" s="40" t="s">
        <v>1557</v>
      </c>
      <c r="J165" s="40" t="s">
        <v>1558</v>
      </c>
      <c r="K165" s="41">
        <v>8</v>
      </c>
      <c r="L165" s="40">
        <v>636190</v>
      </c>
      <c r="M165" s="40">
        <v>488371</v>
      </c>
      <c r="N165" s="40">
        <v>1</v>
      </c>
      <c r="O165" s="42"/>
      <c r="P165" s="42"/>
      <c r="Q165" s="42"/>
      <c r="R165" s="17">
        <f t="shared" si="9"/>
        <v>0</v>
      </c>
      <c r="S165" s="27">
        <f t="shared" si="10"/>
        <v>0</v>
      </c>
      <c r="T165" s="42"/>
      <c r="U165" s="42"/>
      <c r="V165" s="17">
        <f t="shared" si="11"/>
        <v>0</v>
      </c>
      <c r="W165" s="27">
        <f t="shared" si="12"/>
        <v>0</v>
      </c>
    </row>
    <row r="166" spans="1:23" x14ac:dyDescent="0.35">
      <c r="A166" s="38">
        <v>3988537</v>
      </c>
      <c r="B166" s="38" t="s">
        <v>1561</v>
      </c>
      <c r="C166" s="39" t="s">
        <v>1562</v>
      </c>
      <c r="D166" s="40" t="s">
        <v>14</v>
      </c>
      <c r="E166" s="40" t="s">
        <v>496</v>
      </c>
      <c r="F166" s="40" t="s">
        <v>496</v>
      </c>
      <c r="G166" s="40" t="s">
        <v>606</v>
      </c>
      <c r="H166" s="40" t="s">
        <v>496</v>
      </c>
      <c r="I166" s="40" t="s">
        <v>1563</v>
      </c>
      <c r="J166" s="40" t="s">
        <v>1564</v>
      </c>
      <c r="K166" s="41">
        <v>10</v>
      </c>
      <c r="L166" s="40">
        <v>640853</v>
      </c>
      <c r="M166" s="40">
        <v>478155</v>
      </c>
      <c r="N166" s="40">
        <v>1</v>
      </c>
      <c r="O166" s="42"/>
      <c r="P166" s="42"/>
      <c r="Q166" s="42"/>
      <c r="R166" s="17">
        <f t="shared" si="9"/>
        <v>0</v>
      </c>
      <c r="S166" s="27">
        <f t="shared" si="10"/>
        <v>0</v>
      </c>
      <c r="T166" s="42"/>
      <c r="U166" s="42"/>
      <c r="V166" s="17">
        <f t="shared" si="11"/>
        <v>0</v>
      </c>
      <c r="W166" s="27">
        <f t="shared" si="12"/>
        <v>0</v>
      </c>
    </row>
    <row r="167" spans="1:23" x14ac:dyDescent="0.35">
      <c r="A167" s="38">
        <v>3921352</v>
      </c>
      <c r="B167" s="38" t="s">
        <v>1569</v>
      </c>
      <c r="C167" s="39" t="s">
        <v>1570</v>
      </c>
      <c r="D167" s="40" t="s">
        <v>14</v>
      </c>
      <c r="E167" s="40" t="s">
        <v>496</v>
      </c>
      <c r="F167" s="40" t="s">
        <v>496</v>
      </c>
      <c r="G167" s="40" t="s">
        <v>549</v>
      </c>
      <c r="H167" s="40" t="s">
        <v>496</v>
      </c>
      <c r="I167" s="40" t="s">
        <v>1563</v>
      </c>
      <c r="J167" s="40" t="s">
        <v>1567</v>
      </c>
      <c r="K167" s="41" t="s">
        <v>1571</v>
      </c>
      <c r="L167" s="40">
        <v>639389</v>
      </c>
      <c r="M167" s="40">
        <v>480550</v>
      </c>
      <c r="N167" s="40">
        <v>1</v>
      </c>
      <c r="O167" s="42"/>
      <c r="P167" s="42"/>
      <c r="Q167" s="42"/>
      <c r="R167" s="17">
        <f t="shared" si="9"/>
        <v>0</v>
      </c>
      <c r="S167" s="27">
        <f t="shared" si="10"/>
        <v>0</v>
      </c>
      <c r="T167" s="42"/>
      <c r="U167" s="42"/>
      <c r="V167" s="17">
        <f t="shared" si="11"/>
        <v>0</v>
      </c>
      <c r="W167" s="27">
        <f t="shared" si="12"/>
        <v>0</v>
      </c>
    </row>
    <row r="168" spans="1:23" x14ac:dyDescent="0.35">
      <c r="A168" s="38">
        <v>3924413</v>
      </c>
      <c r="B168" s="38" t="s">
        <v>1572</v>
      </c>
      <c r="C168" s="39" t="s">
        <v>1573</v>
      </c>
      <c r="D168" s="40" t="s">
        <v>14</v>
      </c>
      <c r="E168" s="40" t="s">
        <v>496</v>
      </c>
      <c r="F168" s="40" t="s">
        <v>496</v>
      </c>
      <c r="G168" s="40" t="s">
        <v>578</v>
      </c>
      <c r="H168" s="40" t="s">
        <v>496</v>
      </c>
      <c r="I168" s="40" t="s">
        <v>1574</v>
      </c>
      <c r="J168" s="40" t="s">
        <v>1575</v>
      </c>
      <c r="K168" s="41" t="s">
        <v>242</v>
      </c>
      <c r="L168" s="40">
        <v>636772</v>
      </c>
      <c r="M168" s="40">
        <v>485654</v>
      </c>
      <c r="N168" s="40">
        <v>1</v>
      </c>
      <c r="O168" s="42"/>
      <c r="P168" s="42"/>
      <c r="Q168" s="42"/>
      <c r="R168" s="17">
        <f t="shared" si="9"/>
        <v>0</v>
      </c>
      <c r="S168" s="27">
        <f t="shared" si="10"/>
        <v>0</v>
      </c>
      <c r="T168" s="42"/>
      <c r="U168" s="42"/>
      <c r="V168" s="17">
        <f t="shared" si="11"/>
        <v>0</v>
      </c>
      <c r="W168" s="27">
        <f t="shared" si="12"/>
        <v>0</v>
      </c>
    </row>
    <row r="169" spans="1:23" x14ac:dyDescent="0.35">
      <c r="A169" s="38">
        <v>3938471</v>
      </c>
      <c r="B169" s="38" t="s">
        <v>1579</v>
      </c>
      <c r="C169" s="39" t="s">
        <v>1580</v>
      </c>
      <c r="D169" s="40" t="s">
        <v>14</v>
      </c>
      <c r="E169" s="40" t="s">
        <v>496</v>
      </c>
      <c r="F169" s="40" t="s">
        <v>496</v>
      </c>
      <c r="G169" s="40" t="s">
        <v>613</v>
      </c>
      <c r="H169" s="40" t="s">
        <v>496</v>
      </c>
      <c r="I169" s="40" t="s">
        <v>1574</v>
      </c>
      <c r="J169" s="40" t="s">
        <v>1575</v>
      </c>
      <c r="K169" s="41">
        <v>5</v>
      </c>
      <c r="L169" s="40">
        <v>637538</v>
      </c>
      <c r="M169" s="40">
        <v>485662</v>
      </c>
      <c r="N169" s="40">
        <v>1</v>
      </c>
      <c r="O169" s="42"/>
      <c r="P169" s="42"/>
      <c r="Q169" s="42"/>
      <c r="R169" s="17">
        <f t="shared" si="9"/>
        <v>0</v>
      </c>
      <c r="S169" s="27">
        <f t="shared" si="10"/>
        <v>0</v>
      </c>
      <c r="T169" s="42"/>
      <c r="U169" s="42"/>
      <c r="V169" s="17">
        <f t="shared" si="11"/>
        <v>0</v>
      </c>
      <c r="W169" s="27">
        <f t="shared" si="12"/>
        <v>0</v>
      </c>
    </row>
    <row r="170" spans="1:23" x14ac:dyDescent="0.35">
      <c r="A170" s="38">
        <v>3936715</v>
      </c>
      <c r="B170" s="38" t="s">
        <v>1585</v>
      </c>
      <c r="C170" s="39" t="s">
        <v>1586</v>
      </c>
      <c r="D170" s="40" t="s">
        <v>14</v>
      </c>
      <c r="E170" s="40" t="s">
        <v>496</v>
      </c>
      <c r="F170" s="40" t="s">
        <v>496</v>
      </c>
      <c r="G170" s="40" t="s">
        <v>649</v>
      </c>
      <c r="H170" s="40" t="s">
        <v>496</v>
      </c>
      <c r="I170" s="40" t="s">
        <v>1587</v>
      </c>
      <c r="J170" s="40" t="s">
        <v>1588</v>
      </c>
      <c r="K170" s="41">
        <v>3</v>
      </c>
      <c r="L170" s="40">
        <v>640641</v>
      </c>
      <c r="M170" s="40">
        <v>489969</v>
      </c>
      <c r="N170" s="40">
        <v>1</v>
      </c>
      <c r="O170" s="42"/>
      <c r="P170" s="42"/>
      <c r="Q170" s="42"/>
      <c r="R170" s="17">
        <f t="shared" si="9"/>
        <v>0</v>
      </c>
      <c r="S170" s="27">
        <f t="shared" si="10"/>
        <v>0</v>
      </c>
      <c r="T170" s="42"/>
      <c r="U170" s="42"/>
      <c r="V170" s="17">
        <f t="shared" si="11"/>
        <v>0</v>
      </c>
      <c r="W170" s="27">
        <f t="shared" si="12"/>
        <v>0</v>
      </c>
    </row>
    <row r="171" spans="1:23" x14ac:dyDescent="0.35">
      <c r="A171" s="38">
        <v>3940330</v>
      </c>
      <c r="B171" s="38" t="s">
        <v>1589</v>
      </c>
      <c r="C171" s="39" t="s">
        <v>1590</v>
      </c>
      <c r="D171" s="40" t="s">
        <v>14</v>
      </c>
      <c r="E171" s="40" t="s">
        <v>496</v>
      </c>
      <c r="F171" s="40" t="s">
        <v>496</v>
      </c>
      <c r="G171" s="40" t="s">
        <v>627</v>
      </c>
      <c r="H171" s="40" t="s">
        <v>496</v>
      </c>
      <c r="I171" s="40" t="s">
        <v>1591</v>
      </c>
      <c r="J171" s="40" t="s">
        <v>1592</v>
      </c>
      <c r="K171" s="41">
        <v>60</v>
      </c>
      <c r="L171" s="40">
        <v>633409</v>
      </c>
      <c r="M171" s="40">
        <v>488642</v>
      </c>
      <c r="N171" s="40">
        <v>1</v>
      </c>
      <c r="O171" s="42"/>
      <c r="P171" s="42"/>
      <c r="Q171" s="42"/>
      <c r="R171" s="17">
        <f t="shared" si="9"/>
        <v>0</v>
      </c>
      <c r="S171" s="27">
        <f t="shared" si="10"/>
        <v>0</v>
      </c>
      <c r="T171" s="42"/>
      <c r="U171" s="42"/>
      <c r="V171" s="17">
        <f t="shared" si="11"/>
        <v>0</v>
      </c>
      <c r="W171" s="27">
        <f t="shared" si="12"/>
        <v>0</v>
      </c>
    </row>
    <row r="172" spans="1:23" x14ac:dyDescent="0.35">
      <c r="A172" s="38">
        <v>3922303</v>
      </c>
      <c r="B172" s="38" t="s">
        <v>1593</v>
      </c>
      <c r="C172" s="39" t="s">
        <v>1594</v>
      </c>
      <c r="D172" s="40" t="s">
        <v>14</v>
      </c>
      <c r="E172" s="40" t="s">
        <v>496</v>
      </c>
      <c r="F172" s="40" t="s">
        <v>496</v>
      </c>
      <c r="G172" s="40" t="s">
        <v>549</v>
      </c>
      <c r="H172" s="40" t="s">
        <v>496</v>
      </c>
      <c r="I172" s="40" t="s">
        <v>1595</v>
      </c>
      <c r="J172" s="40" t="s">
        <v>1596</v>
      </c>
      <c r="K172" s="41" t="s">
        <v>224</v>
      </c>
      <c r="L172" s="40">
        <v>636732</v>
      </c>
      <c r="M172" s="40">
        <v>480343</v>
      </c>
      <c r="N172" s="40">
        <v>1</v>
      </c>
      <c r="O172" s="42"/>
      <c r="P172" s="42"/>
      <c r="Q172" s="42"/>
      <c r="R172" s="17">
        <f t="shared" si="9"/>
        <v>0</v>
      </c>
      <c r="S172" s="27">
        <f t="shared" si="10"/>
        <v>0</v>
      </c>
      <c r="T172" s="42"/>
      <c r="U172" s="42"/>
      <c r="V172" s="17">
        <f t="shared" si="11"/>
        <v>0</v>
      </c>
      <c r="W172" s="27">
        <f t="shared" si="12"/>
        <v>0</v>
      </c>
    </row>
    <row r="173" spans="1:23" x14ac:dyDescent="0.35">
      <c r="A173" s="38">
        <v>3979783</v>
      </c>
      <c r="B173" s="38" t="s">
        <v>1597</v>
      </c>
      <c r="C173" s="39" t="s">
        <v>1598</v>
      </c>
      <c r="D173" s="40" t="s">
        <v>14</v>
      </c>
      <c r="E173" s="40" t="s">
        <v>496</v>
      </c>
      <c r="F173" s="40" t="s">
        <v>496</v>
      </c>
      <c r="G173" s="40" t="s">
        <v>569</v>
      </c>
      <c r="H173" s="40" t="s">
        <v>496</v>
      </c>
      <c r="I173" s="40" t="s">
        <v>1599</v>
      </c>
      <c r="J173" s="40" t="s">
        <v>1600</v>
      </c>
      <c r="K173" s="41">
        <v>75</v>
      </c>
      <c r="L173" s="40">
        <v>638238</v>
      </c>
      <c r="M173" s="40">
        <v>492222</v>
      </c>
      <c r="N173" s="40">
        <v>1</v>
      </c>
      <c r="O173" s="42"/>
      <c r="P173" s="42"/>
      <c r="Q173" s="42"/>
      <c r="R173" s="17">
        <f t="shared" si="9"/>
        <v>0</v>
      </c>
      <c r="S173" s="27">
        <f t="shared" si="10"/>
        <v>0</v>
      </c>
      <c r="T173" s="42"/>
      <c r="U173" s="42"/>
      <c r="V173" s="17">
        <f t="shared" si="11"/>
        <v>0</v>
      </c>
      <c r="W173" s="27">
        <f t="shared" si="12"/>
        <v>0</v>
      </c>
    </row>
    <row r="174" spans="1:23" x14ac:dyDescent="0.35">
      <c r="A174" s="38">
        <v>3941979</v>
      </c>
      <c r="B174" s="38" t="s">
        <v>1601</v>
      </c>
      <c r="C174" s="39" t="s">
        <v>1602</v>
      </c>
      <c r="D174" s="40" t="s">
        <v>14</v>
      </c>
      <c r="E174" s="40" t="s">
        <v>496</v>
      </c>
      <c r="F174" s="40" t="s">
        <v>496</v>
      </c>
      <c r="G174" s="40" t="s">
        <v>627</v>
      </c>
      <c r="H174" s="40" t="s">
        <v>496</v>
      </c>
      <c r="I174" s="40" t="s">
        <v>128</v>
      </c>
      <c r="J174" s="40" t="s">
        <v>129</v>
      </c>
      <c r="K174" s="41">
        <v>16</v>
      </c>
      <c r="L174" s="40">
        <v>635927</v>
      </c>
      <c r="M174" s="40">
        <v>487879</v>
      </c>
      <c r="N174" s="40">
        <v>1</v>
      </c>
      <c r="O174" s="42"/>
      <c r="P174" s="42"/>
      <c r="Q174" s="42"/>
      <c r="R174" s="17">
        <f t="shared" si="9"/>
        <v>0</v>
      </c>
      <c r="S174" s="27">
        <f t="shared" si="10"/>
        <v>0</v>
      </c>
      <c r="T174" s="42"/>
      <c r="U174" s="42"/>
      <c r="V174" s="17">
        <f t="shared" si="11"/>
        <v>0</v>
      </c>
      <c r="W174" s="27">
        <f t="shared" si="12"/>
        <v>0</v>
      </c>
    </row>
    <row r="175" spans="1:23" x14ac:dyDescent="0.35">
      <c r="A175" s="38">
        <v>3942941</v>
      </c>
      <c r="B175" s="38" t="s">
        <v>1603</v>
      </c>
      <c r="C175" s="39" t="s">
        <v>1604</v>
      </c>
      <c r="D175" s="40" t="s">
        <v>14</v>
      </c>
      <c r="E175" s="40" t="s">
        <v>496</v>
      </c>
      <c r="F175" s="40" t="s">
        <v>496</v>
      </c>
      <c r="G175" s="40" t="s">
        <v>627</v>
      </c>
      <c r="H175" s="40" t="s">
        <v>496</v>
      </c>
      <c r="I175" s="40" t="s">
        <v>128</v>
      </c>
      <c r="J175" s="40" t="s">
        <v>129</v>
      </c>
      <c r="K175" s="41" t="s">
        <v>215</v>
      </c>
      <c r="L175" s="40">
        <v>636109</v>
      </c>
      <c r="M175" s="40">
        <v>487838</v>
      </c>
      <c r="N175" s="40">
        <v>1</v>
      </c>
      <c r="O175" s="42"/>
      <c r="P175" s="42"/>
      <c r="Q175" s="42"/>
      <c r="R175" s="17">
        <f t="shared" si="9"/>
        <v>0</v>
      </c>
      <c r="S175" s="27">
        <f t="shared" si="10"/>
        <v>0</v>
      </c>
      <c r="T175" s="42"/>
      <c r="U175" s="42"/>
      <c r="V175" s="17">
        <f t="shared" si="11"/>
        <v>0</v>
      </c>
      <c r="W175" s="27">
        <f t="shared" si="12"/>
        <v>0</v>
      </c>
    </row>
    <row r="176" spans="1:23" x14ac:dyDescent="0.35">
      <c r="A176" s="38">
        <v>3941966</v>
      </c>
      <c r="B176" s="38" t="s">
        <v>1605</v>
      </c>
      <c r="C176" s="39" t="s">
        <v>1606</v>
      </c>
      <c r="D176" s="40" t="s">
        <v>14</v>
      </c>
      <c r="E176" s="40" t="s">
        <v>496</v>
      </c>
      <c r="F176" s="40" t="s">
        <v>496</v>
      </c>
      <c r="G176" s="40" t="s">
        <v>627</v>
      </c>
      <c r="H176" s="40" t="s">
        <v>496</v>
      </c>
      <c r="I176" s="40" t="s">
        <v>128</v>
      </c>
      <c r="J176" s="40" t="s">
        <v>129</v>
      </c>
      <c r="K176" s="41" t="s">
        <v>1607</v>
      </c>
      <c r="L176" s="40">
        <v>635617</v>
      </c>
      <c r="M176" s="40">
        <v>487665</v>
      </c>
      <c r="N176" s="40">
        <v>1</v>
      </c>
      <c r="O176" s="42"/>
      <c r="P176" s="42"/>
      <c r="Q176" s="42"/>
      <c r="R176" s="17">
        <f t="shared" si="9"/>
        <v>0</v>
      </c>
      <c r="S176" s="27">
        <f t="shared" si="10"/>
        <v>0</v>
      </c>
      <c r="T176" s="42"/>
      <c r="U176" s="42"/>
      <c r="V176" s="17">
        <f t="shared" si="11"/>
        <v>0</v>
      </c>
      <c r="W176" s="27">
        <f t="shared" si="12"/>
        <v>0</v>
      </c>
    </row>
    <row r="177" spans="1:23" x14ac:dyDescent="0.35">
      <c r="A177" s="38">
        <v>3940676</v>
      </c>
      <c r="B177" s="38" t="s">
        <v>1608</v>
      </c>
      <c r="C177" s="39" t="s">
        <v>1609</v>
      </c>
      <c r="D177" s="40" t="s">
        <v>14</v>
      </c>
      <c r="E177" s="40" t="s">
        <v>496</v>
      </c>
      <c r="F177" s="40" t="s">
        <v>496</v>
      </c>
      <c r="G177" s="40" t="s">
        <v>627</v>
      </c>
      <c r="H177" s="40" t="s">
        <v>496</v>
      </c>
      <c r="I177" s="40" t="s">
        <v>1610</v>
      </c>
      <c r="J177" s="40" t="s">
        <v>1611</v>
      </c>
      <c r="K177" s="41" t="s">
        <v>257</v>
      </c>
      <c r="L177" s="40">
        <v>635042</v>
      </c>
      <c r="M177" s="40">
        <v>488795</v>
      </c>
      <c r="N177" s="40">
        <v>1</v>
      </c>
      <c r="O177" s="42"/>
      <c r="P177" s="42"/>
      <c r="Q177" s="42"/>
      <c r="R177" s="17">
        <f t="shared" si="9"/>
        <v>0</v>
      </c>
      <c r="S177" s="27">
        <f t="shared" si="10"/>
        <v>0</v>
      </c>
      <c r="T177" s="42"/>
      <c r="U177" s="42"/>
      <c r="V177" s="17">
        <f t="shared" si="11"/>
        <v>0</v>
      </c>
      <c r="W177" s="27">
        <f t="shared" si="12"/>
        <v>0</v>
      </c>
    </row>
    <row r="178" spans="1:23" x14ac:dyDescent="0.35">
      <c r="A178" s="38">
        <v>3943002</v>
      </c>
      <c r="B178" s="38" t="s">
        <v>1616</v>
      </c>
      <c r="C178" s="39" t="s">
        <v>1617</v>
      </c>
      <c r="D178" s="40" t="s">
        <v>14</v>
      </c>
      <c r="E178" s="40" t="s">
        <v>496</v>
      </c>
      <c r="F178" s="40" t="s">
        <v>496</v>
      </c>
      <c r="G178" s="40" t="s">
        <v>627</v>
      </c>
      <c r="H178" s="40" t="s">
        <v>496</v>
      </c>
      <c r="I178" s="40" t="s">
        <v>1614</v>
      </c>
      <c r="J178" s="40" t="s">
        <v>1615</v>
      </c>
      <c r="K178" s="41" t="s">
        <v>1618</v>
      </c>
      <c r="L178" s="40">
        <v>632158</v>
      </c>
      <c r="M178" s="40">
        <v>487255</v>
      </c>
      <c r="N178" s="40">
        <v>1</v>
      </c>
      <c r="O178" s="42"/>
      <c r="P178" s="42"/>
      <c r="Q178" s="42"/>
      <c r="R178" s="17">
        <f t="shared" si="9"/>
        <v>0</v>
      </c>
      <c r="S178" s="27">
        <f t="shared" si="10"/>
        <v>0</v>
      </c>
      <c r="T178" s="42"/>
      <c r="U178" s="42"/>
      <c r="V178" s="17">
        <f t="shared" si="11"/>
        <v>0</v>
      </c>
      <c r="W178" s="27">
        <f t="shared" si="12"/>
        <v>0</v>
      </c>
    </row>
    <row r="179" spans="1:23" x14ac:dyDescent="0.35">
      <c r="A179" s="38">
        <v>3984163</v>
      </c>
      <c r="B179" s="38" t="s">
        <v>1619</v>
      </c>
      <c r="C179" s="39" t="s">
        <v>1620</v>
      </c>
      <c r="D179" s="40" t="s">
        <v>14</v>
      </c>
      <c r="E179" s="40" t="s">
        <v>496</v>
      </c>
      <c r="F179" s="40" t="s">
        <v>496</v>
      </c>
      <c r="G179" s="40" t="s">
        <v>569</v>
      </c>
      <c r="H179" s="40" t="s">
        <v>496</v>
      </c>
      <c r="I179" s="40" t="s">
        <v>1621</v>
      </c>
      <c r="J179" s="40" t="s">
        <v>1622</v>
      </c>
      <c r="K179" s="41">
        <v>35</v>
      </c>
      <c r="L179" s="40">
        <v>639501</v>
      </c>
      <c r="M179" s="40">
        <v>491558</v>
      </c>
      <c r="N179" s="40">
        <v>1</v>
      </c>
      <c r="O179" s="42"/>
      <c r="P179" s="42"/>
      <c r="Q179" s="42"/>
      <c r="R179" s="17">
        <f t="shared" si="9"/>
        <v>0</v>
      </c>
      <c r="S179" s="27">
        <f t="shared" si="10"/>
        <v>0</v>
      </c>
      <c r="T179" s="42"/>
      <c r="U179" s="42"/>
      <c r="V179" s="17">
        <f t="shared" si="11"/>
        <v>0</v>
      </c>
      <c r="W179" s="27">
        <f t="shared" si="12"/>
        <v>0</v>
      </c>
    </row>
    <row r="180" spans="1:23" x14ac:dyDescent="0.35">
      <c r="A180" s="38">
        <v>3956414</v>
      </c>
      <c r="B180" s="38" t="s">
        <v>1625</v>
      </c>
      <c r="C180" s="39" t="s">
        <v>1626</v>
      </c>
      <c r="D180" s="40" t="s">
        <v>14</v>
      </c>
      <c r="E180" s="40" t="s">
        <v>496</v>
      </c>
      <c r="F180" s="40" t="s">
        <v>496</v>
      </c>
      <c r="G180" s="40" t="s">
        <v>515</v>
      </c>
      <c r="H180" s="40" t="s">
        <v>496</v>
      </c>
      <c r="I180" s="40" t="s">
        <v>1627</v>
      </c>
      <c r="J180" s="40" t="s">
        <v>1628</v>
      </c>
      <c r="K180" s="41">
        <v>3</v>
      </c>
      <c r="L180" s="40">
        <v>631370</v>
      </c>
      <c r="M180" s="40">
        <v>489883</v>
      </c>
      <c r="N180" s="40">
        <v>1</v>
      </c>
      <c r="O180" s="42"/>
      <c r="P180" s="42"/>
      <c r="Q180" s="42"/>
      <c r="R180" s="17">
        <f t="shared" si="9"/>
        <v>0</v>
      </c>
      <c r="S180" s="27">
        <f t="shared" si="10"/>
        <v>0</v>
      </c>
      <c r="T180" s="42"/>
      <c r="U180" s="42"/>
      <c r="V180" s="17">
        <f t="shared" si="11"/>
        <v>0</v>
      </c>
      <c r="W180" s="27">
        <f t="shared" si="12"/>
        <v>0</v>
      </c>
    </row>
    <row r="181" spans="1:23" x14ac:dyDescent="0.35">
      <c r="A181" s="38">
        <v>3945655</v>
      </c>
      <c r="B181" s="38" t="s">
        <v>1629</v>
      </c>
      <c r="C181" s="39" t="s">
        <v>1630</v>
      </c>
      <c r="D181" s="40" t="s">
        <v>14</v>
      </c>
      <c r="E181" s="40" t="s">
        <v>496</v>
      </c>
      <c r="F181" s="40" t="s">
        <v>496</v>
      </c>
      <c r="G181" s="40" t="s">
        <v>703</v>
      </c>
      <c r="H181" s="40" t="s">
        <v>496</v>
      </c>
      <c r="I181" s="40" t="s">
        <v>1631</v>
      </c>
      <c r="J181" s="40" t="s">
        <v>1632</v>
      </c>
      <c r="K181" s="41">
        <v>5</v>
      </c>
      <c r="L181" s="40">
        <v>635388</v>
      </c>
      <c r="M181" s="40">
        <v>490351</v>
      </c>
      <c r="N181" s="40">
        <v>1</v>
      </c>
      <c r="O181" s="42"/>
      <c r="P181" s="42"/>
      <c r="Q181" s="42"/>
      <c r="R181" s="17">
        <f t="shared" si="9"/>
        <v>0</v>
      </c>
      <c r="S181" s="27">
        <f t="shared" si="10"/>
        <v>0</v>
      </c>
      <c r="T181" s="42"/>
      <c r="U181" s="42"/>
      <c r="V181" s="17">
        <f t="shared" si="11"/>
        <v>0</v>
      </c>
      <c r="W181" s="27">
        <f t="shared" si="12"/>
        <v>0</v>
      </c>
    </row>
    <row r="182" spans="1:23" x14ac:dyDescent="0.35">
      <c r="A182" s="38">
        <v>3928622</v>
      </c>
      <c r="B182" s="38" t="s">
        <v>1633</v>
      </c>
      <c r="C182" s="39" t="s">
        <v>1634</v>
      </c>
      <c r="D182" s="40" t="s">
        <v>14</v>
      </c>
      <c r="E182" s="40" t="s">
        <v>496</v>
      </c>
      <c r="F182" s="40" t="s">
        <v>496</v>
      </c>
      <c r="G182" s="40" t="s">
        <v>684</v>
      </c>
      <c r="H182" s="40" t="s">
        <v>496</v>
      </c>
      <c r="I182" s="40" t="s">
        <v>1635</v>
      </c>
      <c r="J182" s="40" t="s">
        <v>1636</v>
      </c>
      <c r="K182" s="41">
        <v>47</v>
      </c>
      <c r="L182" s="40">
        <v>627664</v>
      </c>
      <c r="M182" s="40">
        <v>483344</v>
      </c>
      <c r="N182" s="40">
        <v>1</v>
      </c>
      <c r="O182" s="42"/>
      <c r="P182" s="42"/>
      <c r="Q182" s="42"/>
      <c r="R182" s="17">
        <f t="shared" si="9"/>
        <v>0</v>
      </c>
      <c r="S182" s="27">
        <f t="shared" si="10"/>
        <v>0</v>
      </c>
      <c r="T182" s="42"/>
      <c r="U182" s="42"/>
      <c r="V182" s="17">
        <f t="shared" si="11"/>
        <v>0</v>
      </c>
      <c r="W182" s="27">
        <f t="shared" si="12"/>
        <v>0</v>
      </c>
    </row>
    <row r="183" spans="1:23" x14ac:dyDescent="0.35">
      <c r="A183" s="38">
        <v>3932854</v>
      </c>
      <c r="B183" s="38" t="s">
        <v>1637</v>
      </c>
      <c r="C183" s="39" t="s">
        <v>1638</v>
      </c>
      <c r="D183" s="40" t="s">
        <v>14</v>
      </c>
      <c r="E183" s="40" t="s">
        <v>496</v>
      </c>
      <c r="F183" s="40" t="s">
        <v>496</v>
      </c>
      <c r="G183" s="40" t="s">
        <v>497</v>
      </c>
      <c r="H183" s="40" t="s">
        <v>496</v>
      </c>
      <c r="I183" s="40" t="s">
        <v>1639</v>
      </c>
      <c r="J183" s="40" t="s">
        <v>1640</v>
      </c>
      <c r="K183" s="41" t="s">
        <v>1641</v>
      </c>
      <c r="L183" s="40">
        <v>643675</v>
      </c>
      <c r="M183" s="40">
        <v>487818</v>
      </c>
      <c r="N183" s="40">
        <v>1</v>
      </c>
      <c r="O183" s="42"/>
      <c r="P183" s="42"/>
      <c r="Q183" s="42"/>
      <c r="R183" s="17">
        <f t="shared" si="9"/>
        <v>0</v>
      </c>
      <c r="S183" s="27">
        <f t="shared" si="10"/>
        <v>0</v>
      </c>
      <c r="T183" s="42"/>
      <c r="U183" s="42"/>
      <c r="V183" s="17">
        <f t="shared" si="11"/>
        <v>0</v>
      </c>
      <c r="W183" s="27">
        <f t="shared" si="12"/>
        <v>0</v>
      </c>
    </row>
    <row r="184" spans="1:23" x14ac:dyDescent="0.35">
      <c r="A184" s="38">
        <v>3931848</v>
      </c>
      <c r="B184" s="38" t="s">
        <v>1642</v>
      </c>
      <c r="C184" s="39" t="s">
        <v>1643</v>
      </c>
      <c r="D184" s="40" t="s">
        <v>14</v>
      </c>
      <c r="E184" s="40" t="s">
        <v>496</v>
      </c>
      <c r="F184" s="40" t="s">
        <v>496</v>
      </c>
      <c r="G184" s="40" t="s">
        <v>497</v>
      </c>
      <c r="H184" s="40" t="s">
        <v>496</v>
      </c>
      <c r="I184" s="40" t="s">
        <v>1644</v>
      </c>
      <c r="J184" s="40" t="s">
        <v>1645</v>
      </c>
      <c r="K184" s="41">
        <v>81</v>
      </c>
      <c r="L184" s="40">
        <v>642914</v>
      </c>
      <c r="M184" s="40">
        <v>488791</v>
      </c>
      <c r="N184" s="40">
        <v>1</v>
      </c>
      <c r="O184" s="42"/>
      <c r="P184" s="42"/>
      <c r="Q184" s="42"/>
      <c r="R184" s="17">
        <f t="shared" si="9"/>
        <v>0</v>
      </c>
      <c r="S184" s="27">
        <f t="shared" si="10"/>
        <v>0</v>
      </c>
      <c r="T184" s="42"/>
      <c r="U184" s="42"/>
      <c r="V184" s="17">
        <f t="shared" si="11"/>
        <v>0</v>
      </c>
      <c r="W184" s="27">
        <f t="shared" si="12"/>
        <v>0</v>
      </c>
    </row>
    <row r="185" spans="1:23" x14ac:dyDescent="0.35">
      <c r="A185" s="38">
        <v>3968376</v>
      </c>
      <c r="B185" s="38" t="s">
        <v>1654</v>
      </c>
      <c r="C185" s="39" t="s">
        <v>1655</v>
      </c>
      <c r="D185" s="40" t="s">
        <v>14</v>
      </c>
      <c r="E185" s="40" t="s">
        <v>496</v>
      </c>
      <c r="F185" s="40" t="s">
        <v>496</v>
      </c>
      <c r="G185" s="40" t="s">
        <v>643</v>
      </c>
      <c r="H185" s="40" t="s">
        <v>496</v>
      </c>
      <c r="I185" s="40" t="s">
        <v>1652</v>
      </c>
      <c r="J185" s="40" t="s">
        <v>1653</v>
      </c>
      <c r="K185" s="41">
        <v>175</v>
      </c>
      <c r="L185" s="40">
        <v>639500</v>
      </c>
      <c r="M185" s="40">
        <v>497657</v>
      </c>
      <c r="N185" s="40">
        <v>1</v>
      </c>
      <c r="O185" s="42"/>
      <c r="P185" s="42"/>
      <c r="Q185" s="42"/>
      <c r="R185" s="17">
        <f t="shared" si="9"/>
        <v>0</v>
      </c>
      <c r="S185" s="27">
        <f t="shared" si="10"/>
        <v>0</v>
      </c>
      <c r="T185" s="42"/>
      <c r="U185" s="42"/>
      <c r="V185" s="17">
        <f t="shared" si="11"/>
        <v>0</v>
      </c>
      <c r="W185" s="27">
        <f t="shared" si="12"/>
        <v>0</v>
      </c>
    </row>
    <row r="186" spans="1:23" x14ac:dyDescent="0.35">
      <c r="A186" s="38">
        <v>3984306</v>
      </c>
      <c r="B186" s="38" t="s">
        <v>1656</v>
      </c>
      <c r="C186" s="39" t="s">
        <v>1657</v>
      </c>
      <c r="D186" s="40" t="s">
        <v>14</v>
      </c>
      <c r="E186" s="40" t="s">
        <v>496</v>
      </c>
      <c r="F186" s="40" t="s">
        <v>496</v>
      </c>
      <c r="G186" s="40" t="s">
        <v>569</v>
      </c>
      <c r="H186" s="40" t="s">
        <v>496</v>
      </c>
      <c r="I186" s="40" t="s">
        <v>1658</v>
      </c>
      <c r="J186" s="40" t="s">
        <v>1659</v>
      </c>
      <c r="K186" s="41">
        <v>23</v>
      </c>
      <c r="L186" s="40">
        <v>639308</v>
      </c>
      <c r="M186" s="40">
        <v>491161</v>
      </c>
      <c r="N186" s="40">
        <v>1</v>
      </c>
      <c r="O186" s="42"/>
      <c r="P186" s="42"/>
      <c r="Q186" s="42"/>
      <c r="R186" s="17">
        <f t="shared" si="9"/>
        <v>0</v>
      </c>
      <c r="S186" s="27">
        <f t="shared" si="10"/>
        <v>0</v>
      </c>
      <c r="T186" s="42"/>
      <c r="U186" s="42"/>
      <c r="V186" s="17">
        <f t="shared" si="11"/>
        <v>0</v>
      </c>
      <c r="W186" s="27">
        <f t="shared" si="12"/>
        <v>0</v>
      </c>
    </row>
    <row r="187" spans="1:23" x14ac:dyDescent="0.35">
      <c r="A187" s="38">
        <v>3936726</v>
      </c>
      <c r="B187" s="38" t="s">
        <v>1660</v>
      </c>
      <c r="C187" s="39" t="s">
        <v>1661</v>
      </c>
      <c r="D187" s="40" t="s">
        <v>14</v>
      </c>
      <c r="E187" s="40" t="s">
        <v>496</v>
      </c>
      <c r="F187" s="40" t="s">
        <v>496</v>
      </c>
      <c r="G187" s="40" t="s">
        <v>649</v>
      </c>
      <c r="H187" s="40" t="s">
        <v>496</v>
      </c>
      <c r="I187" s="40" t="s">
        <v>1662</v>
      </c>
      <c r="J187" s="40" t="s">
        <v>1663</v>
      </c>
      <c r="K187" s="41">
        <v>3</v>
      </c>
      <c r="L187" s="40">
        <v>640388</v>
      </c>
      <c r="M187" s="40">
        <v>490147</v>
      </c>
      <c r="N187" s="40">
        <v>1</v>
      </c>
      <c r="O187" s="42"/>
      <c r="P187" s="42"/>
      <c r="Q187" s="42"/>
      <c r="R187" s="17">
        <f t="shared" si="9"/>
        <v>0</v>
      </c>
      <c r="S187" s="27">
        <f t="shared" si="10"/>
        <v>0</v>
      </c>
      <c r="T187" s="42"/>
      <c r="U187" s="42"/>
      <c r="V187" s="17">
        <f t="shared" si="11"/>
        <v>0</v>
      </c>
      <c r="W187" s="27">
        <f t="shared" si="12"/>
        <v>0</v>
      </c>
    </row>
    <row r="188" spans="1:23" x14ac:dyDescent="0.35">
      <c r="A188" s="38">
        <v>3943036</v>
      </c>
      <c r="B188" s="38" t="s">
        <v>1664</v>
      </c>
      <c r="C188" s="39" t="s">
        <v>1665</v>
      </c>
      <c r="D188" s="40" t="s">
        <v>14</v>
      </c>
      <c r="E188" s="40" t="s">
        <v>496</v>
      </c>
      <c r="F188" s="40" t="s">
        <v>496</v>
      </c>
      <c r="G188" s="40" t="s">
        <v>627</v>
      </c>
      <c r="H188" s="40" t="s">
        <v>496</v>
      </c>
      <c r="I188" s="40" t="s">
        <v>1666</v>
      </c>
      <c r="J188" s="40" t="s">
        <v>1667</v>
      </c>
      <c r="K188" s="41">
        <v>69</v>
      </c>
      <c r="L188" s="40">
        <v>633131</v>
      </c>
      <c r="M188" s="40">
        <v>488475</v>
      </c>
      <c r="N188" s="40">
        <v>1</v>
      </c>
      <c r="O188" s="42"/>
      <c r="P188" s="42"/>
      <c r="Q188" s="42"/>
      <c r="R188" s="17">
        <f t="shared" si="9"/>
        <v>0</v>
      </c>
      <c r="S188" s="27">
        <f t="shared" si="10"/>
        <v>0</v>
      </c>
      <c r="T188" s="42"/>
      <c r="U188" s="42"/>
      <c r="V188" s="17">
        <f t="shared" si="11"/>
        <v>0</v>
      </c>
      <c r="W188" s="27">
        <f t="shared" si="12"/>
        <v>0</v>
      </c>
    </row>
    <row r="189" spans="1:23" x14ac:dyDescent="0.35">
      <c r="A189" s="38">
        <v>3943037</v>
      </c>
      <c r="B189" s="38" t="s">
        <v>1668</v>
      </c>
      <c r="C189" s="39" t="s">
        <v>1669</v>
      </c>
      <c r="D189" s="40" t="s">
        <v>14</v>
      </c>
      <c r="E189" s="40" t="s">
        <v>496</v>
      </c>
      <c r="F189" s="40" t="s">
        <v>496</v>
      </c>
      <c r="G189" s="40" t="s">
        <v>627</v>
      </c>
      <c r="H189" s="40" t="s">
        <v>496</v>
      </c>
      <c r="I189" s="40" t="s">
        <v>1666</v>
      </c>
      <c r="J189" s="40" t="s">
        <v>1667</v>
      </c>
      <c r="K189" s="41">
        <v>71</v>
      </c>
      <c r="L189" s="40">
        <v>633046</v>
      </c>
      <c r="M189" s="40">
        <v>488472</v>
      </c>
      <c r="N189" s="40">
        <v>1</v>
      </c>
      <c r="O189" s="42"/>
      <c r="P189" s="42"/>
      <c r="Q189" s="42"/>
      <c r="R189" s="17">
        <f t="shared" si="9"/>
        <v>0</v>
      </c>
      <c r="S189" s="27">
        <f t="shared" si="10"/>
        <v>0</v>
      </c>
      <c r="T189" s="42"/>
      <c r="U189" s="42"/>
      <c r="V189" s="17">
        <f t="shared" si="11"/>
        <v>0</v>
      </c>
      <c r="W189" s="27">
        <f t="shared" si="12"/>
        <v>0</v>
      </c>
    </row>
    <row r="190" spans="1:23" x14ac:dyDescent="0.35">
      <c r="A190" s="38">
        <v>3935118</v>
      </c>
      <c r="B190" s="38" t="s">
        <v>1674</v>
      </c>
      <c r="C190" s="39" t="s">
        <v>1675</v>
      </c>
      <c r="D190" s="40" t="s">
        <v>14</v>
      </c>
      <c r="E190" s="40" t="s">
        <v>496</v>
      </c>
      <c r="F190" s="40" t="s">
        <v>496</v>
      </c>
      <c r="G190" s="40" t="s">
        <v>497</v>
      </c>
      <c r="H190" s="40" t="s">
        <v>496</v>
      </c>
      <c r="I190" s="40" t="s">
        <v>1676</v>
      </c>
      <c r="J190" s="40" t="s">
        <v>1677</v>
      </c>
      <c r="K190" s="41">
        <v>25</v>
      </c>
      <c r="L190" s="40">
        <v>640470</v>
      </c>
      <c r="M190" s="40">
        <v>486751</v>
      </c>
      <c r="N190" s="40">
        <v>1</v>
      </c>
      <c r="O190" s="42"/>
      <c r="P190" s="42"/>
      <c r="Q190" s="42"/>
      <c r="R190" s="17">
        <f t="shared" si="9"/>
        <v>0</v>
      </c>
      <c r="S190" s="27">
        <f t="shared" si="10"/>
        <v>0</v>
      </c>
      <c r="T190" s="42"/>
      <c r="U190" s="42"/>
      <c r="V190" s="17">
        <f t="shared" si="11"/>
        <v>0</v>
      </c>
      <c r="W190" s="27">
        <f t="shared" si="12"/>
        <v>0</v>
      </c>
    </row>
    <row r="191" spans="1:23" x14ac:dyDescent="0.35">
      <c r="A191" s="38">
        <v>3944035</v>
      </c>
      <c r="B191" s="38" t="s">
        <v>1678</v>
      </c>
      <c r="C191" s="39" t="s">
        <v>1679</v>
      </c>
      <c r="D191" s="40" t="s">
        <v>14</v>
      </c>
      <c r="E191" s="40" t="s">
        <v>496</v>
      </c>
      <c r="F191" s="40" t="s">
        <v>496</v>
      </c>
      <c r="G191" s="40" t="s">
        <v>703</v>
      </c>
      <c r="H191" s="40" t="s">
        <v>496</v>
      </c>
      <c r="I191" s="40" t="s">
        <v>1680</v>
      </c>
      <c r="J191" s="40" t="s">
        <v>1681</v>
      </c>
      <c r="K191" s="41">
        <v>10</v>
      </c>
      <c r="L191" s="40">
        <v>634829</v>
      </c>
      <c r="M191" s="40">
        <v>491624</v>
      </c>
      <c r="N191" s="40">
        <v>1</v>
      </c>
      <c r="O191" s="42"/>
      <c r="P191" s="42"/>
      <c r="Q191" s="42"/>
      <c r="R191" s="17">
        <f t="shared" si="9"/>
        <v>0</v>
      </c>
      <c r="S191" s="27">
        <f t="shared" si="10"/>
        <v>0</v>
      </c>
      <c r="T191" s="42"/>
      <c r="U191" s="42"/>
      <c r="V191" s="17">
        <f t="shared" si="11"/>
        <v>0</v>
      </c>
      <c r="W191" s="27">
        <f t="shared" si="12"/>
        <v>0</v>
      </c>
    </row>
    <row r="192" spans="1:23" x14ac:dyDescent="0.35">
      <c r="A192" s="38">
        <v>4009209</v>
      </c>
      <c r="B192" s="38" t="s">
        <v>1688</v>
      </c>
      <c r="C192" s="39" t="s">
        <v>1689</v>
      </c>
      <c r="D192" s="40" t="s">
        <v>14</v>
      </c>
      <c r="E192" s="40" t="s">
        <v>496</v>
      </c>
      <c r="F192" s="40" t="s">
        <v>496</v>
      </c>
      <c r="G192" s="40" t="s">
        <v>506</v>
      </c>
      <c r="H192" s="40" t="s">
        <v>496</v>
      </c>
      <c r="I192" s="40" t="s">
        <v>1684</v>
      </c>
      <c r="J192" s="40" t="s">
        <v>1685</v>
      </c>
      <c r="K192" s="41">
        <v>90</v>
      </c>
      <c r="L192" s="40">
        <v>650611</v>
      </c>
      <c r="M192" s="40">
        <v>480580</v>
      </c>
      <c r="N192" s="40">
        <v>1</v>
      </c>
      <c r="O192" s="42"/>
      <c r="P192" s="42"/>
      <c r="Q192" s="42"/>
      <c r="R192" s="17">
        <f t="shared" si="9"/>
        <v>0</v>
      </c>
      <c r="S192" s="27">
        <f t="shared" si="10"/>
        <v>0</v>
      </c>
      <c r="T192" s="42"/>
      <c r="U192" s="42"/>
      <c r="V192" s="17">
        <f t="shared" si="11"/>
        <v>0</v>
      </c>
      <c r="W192" s="27">
        <f t="shared" si="12"/>
        <v>0</v>
      </c>
    </row>
    <row r="193" spans="1:23" x14ac:dyDescent="0.35">
      <c r="A193" s="38">
        <v>3915879</v>
      </c>
      <c r="B193" s="38" t="s">
        <v>1694</v>
      </c>
      <c r="C193" s="39" t="s">
        <v>1695</v>
      </c>
      <c r="D193" s="40" t="s">
        <v>14</v>
      </c>
      <c r="E193" s="40" t="s">
        <v>496</v>
      </c>
      <c r="F193" s="40" t="s">
        <v>496</v>
      </c>
      <c r="G193" s="40" t="s">
        <v>549</v>
      </c>
      <c r="H193" s="40" t="s">
        <v>496</v>
      </c>
      <c r="I193" s="40" t="s">
        <v>164</v>
      </c>
      <c r="J193" s="40" t="s">
        <v>165</v>
      </c>
      <c r="K193" s="41" t="s">
        <v>1696</v>
      </c>
      <c r="L193" s="40">
        <v>638882</v>
      </c>
      <c r="M193" s="40">
        <v>483341</v>
      </c>
      <c r="N193" s="40">
        <v>1</v>
      </c>
      <c r="O193" s="42"/>
      <c r="P193" s="42"/>
      <c r="Q193" s="42"/>
      <c r="R193" s="17">
        <f t="shared" si="9"/>
        <v>0</v>
      </c>
      <c r="S193" s="27">
        <f t="shared" si="10"/>
        <v>0</v>
      </c>
      <c r="T193" s="42"/>
      <c r="U193" s="42"/>
      <c r="V193" s="17">
        <f t="shared" si="11"/>
        <v>0</v>
      </c>
      <c r="W193" s="27">
        <f t="shared" si="12"/>
        <v>0</v>
      </c>
    </row>
    <row r="194" spans="1:23" x14ac:dyDescent="0.35">
      <c r="A194" s="38">
        <v>3940903</v>
      </c>
      <c r="B194" s="38" t="s">
        <v>1712</v>
      </c>
      <c r="C194" s="39" t="s">
        <v>1713</v>
      </c>
      <c r="D194" s="40" t="s">
        <v>14</v>
      </c>
      <c r="E194" s="40" t="s">
        <v>496</v>
      </c>
      <c r="F194" s="40" t="s">
        <v>496</v>
      </c>
      <c r="G194" s="40" t="s">
        <v>627</v>
      </c>
      <c r="H194" s="40" t="s">
        <v>496</v>
      </c>
      <c r="I194" s="40" t="s">
        <v>187</v>
      </c>
      <c r="J194" s="40" t="s">
        <v>188</v>
      </c>
      <c r="K194" s="41">
        <v>30</v>
      </c>
      <c r="L194" s="40">
        <v>634207</v>
      </c>
      <c r="M194" s="40">
        <v>487618</v>
      </c>
      <c r="N194" s="40">
        <v>1</v>
      </c>
      <c r="O194" s="42"/>
      <c r="P194" s="42"/>
      <c r="Q194" s="42"/>
      <c r="R194" s="17">
        <f t="shared" si="9"/>
        <v>0</v>
      </c>
      <c r="S194" s="27">
        <f t="shared" si="10"/>
        <v>0</v>
      </c>
      <c r="T194" s="42"/>
      <c r="U194" s="42"/>
      <c r="V194" s="17">
        <f t="shared" si="11"/>
        <v>0</v>
      </c>
      <c r="W194" s="27">
        <f t="shared" si="12"/>
        <v>0</v>
      </c>
    </row>
    <row r="195" spans="1:23" x14ac:dyDescent="0.35">
      <c r="A195" s="38">
        <v>3922383</v>
      </c>
      <c r="B195" s="38" t="s">
        <v>1717</v>
      </c>
      <c r="C195" s="39" t="s">
        <v>1718</v>
      </c>
      <c r="D195" s="40" t="s">
        <v>14</v>
      </c>
      <c r="E195" s="40" t="s">
        <v>496</v>
      </c>
      <c r="F195" s="40" t="s">
        <v>496</v>
      </c>
      <c r="G195" s="40" t="s">
        <v>549</v>
      </c>
      <c r="H195" s="40" t="s">
        <v>496</v>
      </c>
      <c r="I195" s="40" t="s">
        <v>1719</v>
      </c>
      <c r="J195" s="40" t="s">
        <v>1720</v>
      </c>
      <c r="K195" s="41">
        <v>2</v>
      </c>
      <c r="L195" s="40">
        <v>638679</v>
      </c>
      <c r="M195" s="40">
        <v>480626</v>
      </c>
      <c r="N195" s="40">
        <v>1</v>
      </c>
      <c r="O195" s="42"/>
      <c r="P195" s="42"/>
      <c r="Q195" s="42"/>
      <c r="R195" s="17">
        <f t="shared" si="9"/>
        <v>0</v>
      </c>
      <c r="S195" s="27">
        <f t="shared" si="10"/>
        <v>0</v>
      </c>
      <c r="T195" s="42"/>
      <c r="U195" s="42"/>
      <c r="V195" s="17">
        <f t="shared" si="11"/>
        <v>0</v>
      </c>
      <c r="W195" s="27">
        <f t="shared" si="12"/>
        <v>0</v>
      </c>
    </row>
    <row r="196" spans="1:23" x14ac:dyDescent="0.35">
      <c r="A196" s="38">
        <v>3915622</v>
      </c>
      <c r="B196" s="38" t="s">
        <v>1721</v>
      </c>
      <c r="C196" s="39" t="s">
        <v>1722</v>
      </c>
      <c r="D196" s="40" t="s">
        <v>14</v>
      </c>
      <c r="E196" s="40" t="s">
        <v>496</v>
      </c>
      <c r="F196" s="40" t="s">
        <v>496</v>
      </c>
      <c r="G196" s="40" t="s">
        <v>549</v>
      </c>
      <c r="H196" s="40" t="s">
        <v>496</v>
      </c>
      <c r="I196" s="40" t="s">
        <v>1723</v>
      </c>
      <c r="J196" s="40" t="s">
        <v>1724</v>
      </c>
      <c r="K196" s="41" t="s">
        <v>1725</v>
      </c>
      <c r="L196" s="40">
        <v>639339</v>
      </c>
      <c r="M196" s="40">
        <v>484564</v>
      </c>
      <c r="N196" s="40">
        <v>1</v>
      </c>
      <c r="O196" s="42"/>
      <c r="P196" s="42"/>
      <c r="Q196" s="42"/>
      <c r="R196" s="17">
        <f t="shared" si="9"/>
        <v>0</v>
      </c>
      <c r="S196" s="27">
        <f t="shared" si="10"/>
        <v>0</v>
      </c>
      <c r="T196" s="42"/>
      <c r="U196" s="42"/>
      <c r="V196" s="17">
        <f t="shared" si="11"/>
        <v>0</v>
      </c>
      <c r="W196" s="27">
        <f t="shared" si="12"/>
        <v>0</v>
      </c>
    </row>
    <row r="197" spans="1:23" x14ac:dyDescent="0.35">
      <c r="A197" s="38">
        <v>3993098</v>
      </c>
      <c r="B197" s="38" t="s">
        <v>1740</v>
      </c>
      <c r="C197" s="39" t="s">
        <v>1741</v>
      </c>
      <c r="D197" s="40" t="s">
        <v>14</v>
      </c>
      <c r="E197" s="40" t="s">
        <v>496</v>
      </c>
      <c r="F197" s="40" t="s">
        <v>496</v>
      </c>
      <c r="G197" s="40" t="s">
        <v>606</v>
      </c>
      <c r="H197" s="40" t="s">
        <v>496</v>
      </c>
      <c r="I197" s="40" t="s">
        <v>1742</v>
      </c>
      <c r="J197" s="40" t="s">
        <v>1743</v>
      </c>
      <c r="K197" s="41">
        <v>7</v>
      </c>
      <c r="L197" s="40">
        <v>637722</v>
      </c>
      <c r="M197" s="40">
        <v>478280</v>
      </c>
      <c r="N197" s="40">
        <v>1</v>
      </c>
      <c r="O197" s="42"/>
      <c r="P197" s="42"/>
      <c r="Q197" s="42"/>
      <c r="R197" s="17">
        <f t="shared" si="9"/>
        <v>0</v>
      </c>
      <c r="S197" s="27">
        <f t="shared" si="10"/>
        <v>0</v>
      </c>
      <c r="T197" s="42"/>
      <c r="U197" s="42"/>
      <c r="V197" s="17">
        <f t="shared" si="11"/>
        <v>0</v>
      </c>
      <c r="W197" s="27">
        <f t="shared" si="12"/>
        <v>0</v>
      </c>
    </row>
    <row r="198" spans="1:23" x14ac:dyDescent="0.35">
      <c r="A198" s="38">
        <v>3993104</v>
      </c>
      <c r="B198" s="38" t="s">
        <v>1744</v>
      </c>
      <c r="C198" s="39" t="s">
        <v>1745</v>
      </c>
      <c r="D198" s="40" t="s">
        <v>14</v>
      </c>
      <c r="E198" s="40" t="s">
        <v>496</v>
      </c>
      <c r="F198" s="40" t="s">
        <v>496</v>
      </c>
      <c r="G198" s="40" t="s">
        <v>606</v>
      </c>
      <c r="H198" s="40" t="s">
        <v>496</v>
      </c>
      <c r="I198" s="40" t="s">
        <v>1746</v>
      </c>
      <c r="J198" s="40" t="s">
        <v>1747</v>
      </c>
      <c r="K198" s="41" t="s">
        <v>334</v>
      </c>
      <c r="L198" s="40">
        <v>639832</v>
      </c>
      <c r="M198" s="40">
        <v>478190</v>
      </c>
      <c r="N198" s="40">
        <v>1</v>
      </c>
      <c r="O198" s="42"/>
      <c r="P198" s="42"/>
      <c r="Q198" s="42"/>
      <c r="R198" s="17">
        <f t="shared" si="9"/>
        <v>0</v>
      </c>
      <c r="S198" s="27">
        <f t="shared" si="10"/>
        <v>0</v>
      </c>
      <c r="T198" s="42"/>
      <c r="U198" s="42"/>
      <c r="V198" s="17">
        <f t="shared" si="11"/>
        <v>0</v>
      </c>
      <c r="W198" s="27">
        <f t="shared" si="12"/>
        <v>0</v>
      </c>
    </row>
    <row r="199" spans="1:23" x14ac:dyDescent="0.35">
      <c r="A199" s="38">
        <v>3938644</v>
      </c>
      <c r="B199" s="38" t="s">
        <v>1748</v>
      </c>
      <c r="C199" s="39" t="s">
        <v>1749</v>
      </c>
      <c r="D199" s="40" t="s">
        <v>14</v>
      </c>
      <c r="E199" s="40" t="s">
        <v>496</v>
      </c>
      <c r="F199" s="40" t="s">
        <v>496</v>
      </c>
      <c r="G199" s="40" t="s">
        <v>613</v>
      </c>
      <c r="H199" s="40" t="s">
        <v>496</v>
      </c>
      <c r="I199" s="40" t="s">
        <v>156</v>
      </c>
      <c r="J199" s="40" t="s">
        <v>157</v>
      </c>
      <c r="K199" s="41">
        <v>5</v>
      </c>
      <c r="L199" s="40">
        <v>637872</v>
      </c>
      <c r="M199" s="40">
        <v>485155</v>
      </c>
      <c r="N199" s="40">
        <v>1</v>
      </c>
      <c r="O199" s="42"/>
      <c r="P199" s="42"/>
      <c r="Q199" s="42"/>
      <c r="R199" s="17">
        <f t="shared" si="9"/>
        <v>0</v>
      </c>
      <c r="S199" s="27">
        <f t="shared" si="10"/>
        <v>0</v>
      </c>
      <c r="T199" s="42"/>
      <c r="U199" s="42"/>
      <c r="V199" s="17">
        <f t="shared" si="11"/>
        <v>0</v>
      </c>
      <c r="W199" s="27">
        <f t="shared" si="12"/>
        <v>0</v>
      </c>
    </row>
    <row r="200" spans="1:23" x14ac:dyDescent="0.35">
      <c r="A200" s="38">
        <v>3938637</v>
      </c>
      <c r="B200" s="38" t="s">
        <v>1750</v>
      </c>
      <c r="C200" s="39" t="s">
        <v>1751</v>
      </c>
      <c r="D200" s="40" t="s">
        <v>14</v>
      </c>
      <c r="E200" s="40" t="s">
        <v>496</v>
      </c>
      <c r="F200" s="40" t="s">
        <v>496</v>
      </c>
      <c r="G200" s="40" t="s">
        <v>613</v>
      </c>
      <c r="H200" s="40" t="s">
        <v>496</v>
      </c>
      <c r="I200" s="40" t="s">
        <v>156</v>
      </c>
      <c r="J200" s="40" t="s">
        <v>157</v>
      </c>
      <c r="K200" s="41">
        <v>7</v>
      </c>
      <c r="L200" s="40">
        <v>637820</v>
      </c>
      <c r="M200" s="40">
        <v>485210</v>
      </c>
      <c r="N200" s="40">
        <v>1</v>
      </c>
      <c r="O200" s="42"/>
      <c r="P200" s="42"/>
      <c r="Q200" s="42"/>
      <c r="R200" s="17">
        <f t="shared" si="9"/>
        <v>0</v>
      </c>
      <c r="S200" s="27">
        <f t="shared" si="10"/>
        <v>0</v>
      </c>
      <c r="T200" s="42"/>
      <c r="U200" s="42"/>
      <c r="V200" s="17">
        <f t="shared" si="11"/>
        <v>0</v>
      </c>
      <c r="W200" s="27">
        <f t="shared" si="12"/>
        <v>0</v>
      </c>
    </row>
    <row r="201" spans="1:23" x14ac:dyDescent="0.35">
      <c r="A201" s="38">
        <v>3988878</v>
      </c>
      <c r="B201" s="38" t="s">
        <v>1752</v>
      </c>
      <c r="C201" s="39" t="s">
        <v>1753</v>
      </c>
      <c r="D201" s="40" t="s">
        <v>14</v>
      </c>
      <c r="E201" s="40" t="s">
        <v>496</v>
      </c>
      <c r="F201" s="40" t="s">
        <v>496</v>
      </c>
      <c r="G201" s="40" t="s">
        <v>606</v>
      </c>
      <c r="H201" s="40" t="s">
        <v>496</v>
      </c>
      <c r="I201" s="40" t="s">
        <v>1754</v>
      </c>
      <c r="J201" s="40" t="s">
        <v>1755</v>
      </c>
      <c r="K201" s="41">
        <v>1</v>
      </c>
      <c r="L201" s="40">
        <v>639467</v>
      </c>
      <c r="M201" s="40">
        <v>477637</v>
      </c>
      <c r="N201" s="40">
        <v>1</v>
      </c>
      <c r="O201" s="42"/>
      <c r="P201" s="42"/>
      <c r="Q201" s="42"/>
      <c r="R201" s="17">
        <f t="shared" si="9"/>
        <v>0</v>
      </c>
      <c r="S201" s="27">
        <f t="shared" si="10"/>
        <v>0</v>
      </c>
      <c r="T201" s="42"/>
      <c r="U201" s="42"/>
      <c r="V201" s="17">
        <f t="shared" si="11"/>
        <v>0</v>
      </c>
      <c r="W201" s="27">
        <f t="shared" si="12"/>
        <v>0</v>
      </c>
    </row>
    <row r="202" spans="1:23" x14ac:dyDescent="0.35">
      <c r="A202" s="38">
        <v>3945669</v>
      </c>
      <c r="B202" s="38" t="s">
        <v>1759</v>
      </c>
      <c r="C202" s="39" t="s">
        <v>1760</v>
      </c>
      <c r="D202" s="40" t="s">
        <v>14</v>
      </c>
      <c r="E202" s="40" t="s">
        <v>496</v>
      </c>
      <c r="F202" s="40" t="s">
        <v>496</v>
      </c>
      <c r="G202" s="40" t="s">
        <v>703</v>
      </c>
      <c r="H202" s="40" t="s">
        <v>496</v>
      </c>
      <c r="I202" s="40" t="s">
        <v>1761</v>
      </c>
      <c r="J202" s="40" t="s">
        <v>1762</v>
      </c>
      <c r="K202" s="41">
        <v>5</v>
      </c>
      <c r="L202" s="40">
        <v>634835</v>
      </c>
      <c r="M202" s="40">
        <v>490548</v>
      </c>
      <c r="N202" s="40">
        <v>1</v>
      </c>
      <c r="O202" s="42"/>
      <c r="P202" s="42"/>
      <c r="Q202" s="42"/>
      <c r="R202" s="17">
        <f t="shared" si="9"/>
        <v>0</v>
      </c>
      <c r="S202" s="27">
        <f t="shared" si="10"/>
        <v>0</v>
      </c>
      <c r="T202" s="42"/>
      <c r="U202" s="42"/>
      <c r="V202" s="17">
        <f t="shared" si="11"/>
        <v>0</v>
      </c>
      <c r="W202" s="27">
        <f t="shared" si="12"/>
        <v>0</v>
      </c>
    </row>
    <row r="203" spans="1:23" x14ac:dyDescent="0.35">
      <c r="A203" s="38">
        <v>3968605</v>
      </c>
      <c r="B203" s="38" t="s">
        <v>1763</v>
      </c>
      <c r="C203" s="39" t="s">
        <v>1764</v>
      </c>
      <c r="D203" s="40" t="s">
        <v>14</v>
      </c>
      <c r="E203" s="40" t="s">
        <v>496</v>
      </c>
      <c r="F203" s="40" t="s">
        <v>496</v>
      </c>
      <c r="G203" s="40" t="s">
        <v>643</v>
      </c>
      <c r="H203" s="40" t="s">
        <v>496</v>
      </c>
      <c r="I203" s="40" t="s">
        <v>1765</v>
      </c>
      <c r="J203" s="40" t="s">
        <v>1766</v>
      </c>
      <c r="K203" s="41">
        <v>3</v>
      </c>
      <c r="L203" s="40">
        <v>633547</v>
      </c>
      <c r="M203" s="40">
        <v>496112</v>
      </c>
      <c r="N203" s="40">
        <v>1</v>
      </c>
      <c r="O203" s="42"/>
      <c r="P203" s="42"/>
      <c r="Q203" s="42"/>
      <c r="R203" s="17">
        <f t="shared" si="9"/>
        <v>0</v>
      </c>
      <c r="S203" s="27">
        <f t="shared" si="10"/>
        <v>0</v>
      </c>
      <c r="T203" s="42"/>
      <c r="U203" s="42"/>
      <c r="V203" s="17">
        <f t="shared" si="11"/>
        <v>0</v>
      </c>
      <c r="W203" s="27">
        <f t="shared" si="12"/>
        <v>0</v>
      </c>
    </row>
    <row r="204" spans="1:23" x14ac:dyDescent="0.35">
      <c r="A204" s="38">
        <v>3923674</v>
      </c>
      <c r="B204" s="38" t="s">
        <v>1776</v>
      </c>
      <c r="C204" s="39" t="s">
        <v>1777</v>
      </c>
      <c r="D204" s="40" t="s">
        <v>14</v>
      </c>
      <c r="E204" s="40" t="s">
        <v>496</v>
      </c>
      <c r="F204" s="40" t="s">
        <v>496</v>
      </c>
      <c r="G204" s="40" t="s">
        <v>578</v>
      </c>
      <c r="H204" s="40" t="s">
        <v>496</v>
      </c>
      <c r="I204" s="40" t="s">
        <v>1778</v>
      </c>
      <c r="J204" s="40" t="s">
        <v>1779</v>
      </c>
      <c r="K204" s="41">
        <v>4</v>
      </c>
      <c r="L204" s="40">
        <v>634419</v>
      </c>
      <c r="M204" s="40">
        <v>483891</v>
      </c>
      <c r="N204" s="40">
        <v>1</v>
      </c>
      <c r="O204" s="42"/>
      <c r="P204" s="42"/>
      <c r="Q204" s="42"/>
      <c r="R204" s="17">
        <f t="shared" si="9"/>
        <v>0</v>
      </c>
      <c r="S204" s="27">
        <f t="shared" si="10"/>
        <v>0</v>
      </c>
      <c r="T204" s="42"/>
      <c r="U204" s="42"/>
      <c r="V204" s="17">
        <f t="shared" si="11"/>
        <v>0</v>
      </c>
      <c r="W204" s="27">
        <f t="shared" si="12"/>
        <v>0</v>
      </c>
    </row>
    <row r="205" spans="1:23" x14ac:dyDescent="0.35">
      <c r="A205" s="38">
        <v>3938324</v>
      </c>
      <c r="B205" s="38" t="s">
        <v>1780</v>
      </c>
      <c r="C205" s="39" t="s">
        <v>1781</v>
      </c>
      <c r="D205" s="40" t="s">
        <v>14</v>
      </c>
      <c r="E205" s="40" t="s">
        <v>496</v>
      </c>
      <c r="F205" s="40" t="s">
        <v>496</v>
      </c>
      <c r="G205" s="40" t="s">
        <v>613</v>
      </c>
      <c r="H205" s="40" t="s">
        <v>496</v>
      </c>
      <c r="I205" s="40" t="s">
        <v>125</v>
      </c>
      <c r="J205" s="40" t="s">
        <v>126</v>
      </c>
      <c r="K205" s="41" t="s">
        <v>1782</v>
      </c>
      <c r="L205" s="40">
        <v>637448</v>
      </c>
      <c r="M205" s="40">
        <v>486111</v>
      </c>
      <c r="N205" s="40">
        <v>1</v>
      </c>
      <c r="O205" s="42"/>
      <c r="P205" s="42"/>
      <c r="Q205" s="42"/>
      <c r="R205" s="17">
        <f t="shared" si="9"/>
        <v>0</v>
      </c>
      <c r="S205" s="27">
        <f t="shared" si="10"/>
        <v>0</v>
      </c>
      <c r="T205" s="42"/>
      <c r="U205" s="42"/>
      <c r="V205" s="17">
        <f t="shared" si="11"/>
        <v>0</v>
      </c>
      <c r="W205" s="27">
        <f t="shared" si="12"/>
        <v>0</v>
      </c>
    </row>
    <row r="206" spans="1:23" x14ac:dyDescent="0.35">
      <c r="A206" s="38">
        <v>4026068</v>
      </c>
      <c r="B206" s="38" t="s">
        <v>1789</v>
      </c>
      <c r="C206" s="39" t="s">
        <v>1790</v>
      </c>
      <c r="D206" s="40" t="s">
        <v>14</v>
      </c>
      <c r="E206" s="40" t="s">
        <v>496</v>
      </c>
      <c r="F206" s="40" t="s">
        <v>496</v>
      </c>
      <c r="G206" s="40" t="s">
        <v>540</v>
      </c>
      <c r="H206" s="40" t="s">
        <v>496</v>
      </c>
      <c r="I206" s="40" t="s">
        <v>1791</v>
      </c>
      <c r="J206" s="40" t="s">
        <v>1792</v>
      </c>
      <c r="K206" s="41" t="s">
        <v>224</v>
      </c>
      <c r="L206" s="40">
        <v>630053</v>
      </c>
      <c r="M206" s="40">
        <v>484362</v>
      </c>
      <c r="N206" s="40">
        <v>1</v>
      </c>
      <c r="O206" s="42"/>
      <c r="P206" s="42"/>
      <c r="Q206" s="42"/>
      <c r="R206" s="17">
        <f t="shared" si="9"/>
        <v>0</v>
      </c>
      <c r="S206" s="27">
        <f t="shared" si="10"/>
        <v>0</v>
      </c>
      <c r="T206" s="42"/>
      <c r="U206" s="42"/>
      <c r="V206" s="17">
        <f t="shared" si="11"/>
        <v>0</v>
      </c>
      <c r="W206" s="27">
        <f t="shared" si="12"/>
        <v>0</v>
      </c>
    </row>
    <row r="207" spans="1:23" x14ac:dyDescent="0.35">
      <c r="A207" s="38">
        <v>3944212</v>
      </c>
      <c r="B207" s="38" t="s">
        <v>1793</v>
      </c>
      <c r="C207" s="39" t="s">
        <v>1794</v>
      </c>
      <c r="D207" s="40" t="s">
        <v>14</v>
      </c>
      <c r="E207" s="40" t="s">
        <v>496</v>
      </c>
      <c r="F207" s="40" t="s">
        <v>496</v>
      </c>
      <c r="G207" s="40" t="s">
        <v>703</v>
      </c>
      <c r="H207" s="40" t="s">
        <v>496</v>
      </c>
      <c r="I207" s="40" t="s">
        <v>1795</v>
      </c>
      <c r="J207" s="40" t="s">
        <v>1796</v>
      </c>
      <c r="K207" s="41" t="s">
        <v>404</v>
      </c>
      <c r="L207" s="40">
        <v>634012</v>
      </c>
      <c r="M207" s="40">
        <v>490543</v>
      </c>
      <c r="N207" s="40">
        <v>1</v>
      </c>
      <c r="O207" s="42"/>
      <c r="P207" s="42"/>
      <c r="Q207" s="42"/>
      <c r="R207" s="17">
        <f t="shared" si="9"/>
        <v>0</v>
      </c>
      <c r="S207" s="27">
        <f t="shared" si="10"/>
        <v>0</v>
      </c>
      <c r="T207" s="42"/>
      <c r="U207" s="42"/>
      <c r="V207" s="17">
        <f t="shared" si="11"/>
        <v>0</v>
      </c>
      <c r="W207" s="27">
        <f t="shared" si="12"/>
        <v>0</v>
      </c>
    </row>
    <row r="208" spans="1:23" x14ac:dyDescent="0.35">
      <c r="A208" s="38">
        <v>4026083</v>
      </c>
      <c r="B208" s="38" t="s">
        <v>1801</v>
      </c>
      <c r="C208" s="39" t="s">
        <v>1802</v>
      </c>
      <c r="D208" s="40" t="s">
        <v>14</v>
      </c>
      <c r="E208" s="40" t="s">
        <v>496</v>
      </c>
      <c r="F208" s="40" t="s">
        <v>496</v>
      </c>
      <c r="G208" s="40" t="s">
        <v>540</v>
      </c>
      <c r="H208" s="40" t="s">
        <v>496</v>
      </c>
      <c r="I208" s="40" t="s">
        <v>1803</v>
      </c>
      <c r="J208" s="40" t="s">
        <v>1804</v>
      </c>
      <c r="K208" s="41" t="s">
        <v>1805</v>
      </c>
      <c r="L208" s="40">
        <v>629849</v>
      </c>
      <c r="M208" s="40">
        <v>483696</v>
      </c>
      <c r="N208" s="40">
        <v>1</v>
      </c>
      <c r="O208" s="42"/>
      <c r="P208" s="42"/>
      <c r="Q208" s="42"/>
      <c r="R208" s="17">
        <f t="shared" si="9"/>
        <v>0</v>
      </c>
      <c r="S208" s="27">
        <f t="shared" si="10"/>
        <v>0</v>
      </c>
      <c r="T208" s="42"/>
      <c r="U208" s="42"/>
      <c r="V208" s="17">
        <f t="shared" si="11"/>
        <v>0</v>
      </c>
      <c r="W208" s="27">
        <f t="shared" si="12"/>
        <v>0</v>
      </c>
    </row>
    <row r="209" spans="1:23" x14ac:dyDescent="0.35">
      <c r="A209" s="38">
        <v>3993246</v>
      </c>
      <c r="B209" s="38" t="s">
        <v>1837</v>
      </c>
      <c r="C209" s="39" t="s">
        <v>1838</v>
      </c>
      <c r="D209" s="40" t="s">
        <v>14</v>
      </c>
      <c r="E209" s="40" t="s">
        <v>496</v>
      </c>
      <c r="F209" s="40" t="s">
        <v>496</v>
      </c>
      <c r="G209" s="40" t="s">
        <v>606</v>
      </c>
      <c r="H209" s="40" t="s">
        <v>496</v>
      </c>
      <c r="I209" s="40" t="s">
        <v>1839</v>
      </c>
      <c r="J209" s="40" t="s">
        <v>1840</v>
      </c>
      <c r="K209" s="41">
        <v>6</v>
      </c>
      <c r="L209" s="40">
        <v>638416</v>
      </c>
      <c r="M209" s="40">
        <v>478848</v>
      </c>
      <c r="N209" s="40">
        <v>1</v>
      </c>
      <c r="O209" s="42"/>
      <c r="P209" s="42"/>
      <c r="Q209" s="42"/>
      <c r="R209" s="17">
        <f t="shared" ref="R209:R272" si="13">ROUND(Q209*0.23,2)</f>
        <v>0</v>
      </c>
      <c r="S209" s="27">
        <f t="shared" ref="S209:S272" si="14">ROUND(Q209,2)+R209</f>
        <v>0</v>
      </c>
      <c r="T209" s="42"/>
      <c r="U209" s="42"/>
      <c r="V209" s="17">
        <f t="shared" ref="V209:V272" si="15">ROUND(U209*0.23,2)</f>
        <v>0</v>
      </c>
      <c r="W209" s="27">
        <f t="shared" ref="W209:W272" si="16">ROUND(U209,2)+V209</f>
        <v>0</v>
      </c>
    </row>
    <row r="210" spans="1:23" x14ac:dyDescent="0.35">
      <c r="A210" s="38">
        <v>3915395</v>
      </c>
      <c r="B210" s="38" t="s">
        <v>1841</v>
      </c>
      <c r="C210" s="39" t="s">
        <v>1842</v>
      </c>
      <c r="D210" s="40" t="s">
        <v>14</v>
      </c>
      <c r="E210" s="40" t="s">
        <v>496</v>
      </c>
      <c r="F210" s="40" t="s">
        <v>496</v>
      </c>
      <c r="G210" s="40" t="s">
        <v>549</v>
      </c>
      <c r="H210" s="40" t="s">
        <v>496</v>
      </c>
      <c r="I210" s="40" t="s">
        <v>1843</v>
      </c>
      <c r="J210" s="40" t="s">
        <v>1844</v>
      </c>
      <c r="K210" s="41">
        <v>14</v>
      </c>
      <c r="L210" s="40">
        <v>637990</v>
      </c>
      <c r="M210" s="40">
        <v>483400</v>
      </c>
      <c r="N210" s="40">
        <v>1</v>
      </c>
      <c r="O210" s="42"/>
      <c r="P210" s="42"/>
      <c r="Q210" s="42"/>
      <c r="R210" s="17">
        <f t="shared" si="13"/>
        <v>0</v>
      </c>
      <c r="S210" s="27">
        <f t="shared" si="14"/>
        <v>0</v>
      </c>
      <c r="T210" s="42"/>
      <c r="U210" s="42"/>
      <c r="V210" s="17">
        <f t="shared" si="15"/>
        <v>0</v>
      </c>
      <c r="W210" s="27">
        <f t="shared" si="16"/>
        <v>0</v>
      </c>
    </row>
    <row r="211" spans="1:23" x14ac:dyDescent="0.35">
      <c r="A211" s="38">
        <v>4026095</v>
      </c>
      <c r="B211" s="38" t="s">
        <v>1849</v>
      </c>
      <c r="C211" s="39" t="s">
        <v>1850</v>
      </c>
      <c r="D211" s="40" t="s">
        <v>14</v>
      </c>
      <c r="E211" s="40" t="s">
        <v>496</v>
      </c>
      <c r="F211" s="40" t="s">
        <v>496</v>
      </c>
      <c r="G211" s="40" t="s">
        <v>540</v>
      </c>
      <c r="H211" s="40" t="s">
        <v>496</v>
      </c>
      <c r="I211" s="40" t="s">
        <v>1847</v>
      </c>
      <c r="J211" s="40" t="s">
        <v>1848</v>
      </c>
      <c r="K211" s="41">
        <v>6</v>
      </c>
      <c r="L211" s="40">
        <v>634328</v>
      </c>
      <c r="M211" s="40">
        <v>482402</v>
      </c>
      <c r="N211" s="40">
        <v>1</v>
      </c>
      <c r="O211" s="42"/>
      <c r="P211" s="42"/>
      <c r="Q211" s="42"/>
      <c r="R211" s="17">
        <f t="shared" si="13"/>
        <v>0</v>
      </c>
      <c r="S211" s="27">
        <f t="shared" si="14"/>
        <v>0</v>
      </c>
      <c r="T211" s="42"/>
      <c r="U211" s="42"/>
      <c r="V211" s="17">
        <f t="shared" si="15"/>
        <v>0</v>
      </c>
      <c r="W211" s="27">
        <f t="shared" si="16"/>
        <v>0</v>
      </c>
    </row>
    <row r="212" spans="1:23" x14ac:dyDescent="0.35">
      <c r="A212" s="38">
        <v>3985350</v>
      </c>
      <c r="B212" s="38" t="s">
        <v>1851</v>
      </c>
      <c r="C212" s="39" t="s">
        <v>1852</v>
      </c>
      <c r="D212" s="40" t="s">
        <v>14</v>
      </c>
      <c r="E212" s="40" t="s">
        <v>496</v>
      </c>
      <c r="F212" s="40" t="s">
        <v>496</v>
      </c>
      <c r="G212" s="40" t="s">
        <v>569</v>
      </c>
      <c r="H212" s="40" t="s">
        <v>496</v>
      </c>
      <c r="I212" s="40" t="s">
        <v>1853</v>
      </c>
      <c r="J212" s="40" t="s">
        <v>1854</v>
      </c>
      <c r="K212" s="41" t="s">
        <v>1855</v>
      </c>
      <c r="L212" s="40">
        <v>640594</v>
      </c>
      <c r="M212" s="40">
        <v>491242</v>
      </c>
      <c r="N212" s="40">
        <v>1</v>
      </c>
      <c r="O212" s="42"/>
      <c r="P212" s="42"/>
      <c r="Q212" s="42"/>
      <c r="R212" s="17">
        <f t="shared" si="13"/>
        <v>0</v>
      </c>
      <c r="S212" s="27">
        <f t="shared" si="14"/>
        <v>0</v>
      </c>
      <c r="T212" s="42"/>
      <c r="U212" s="42"/>
      <c r="V212" s="17">
        <f t="shared" si="15"/>
        <v>0</v>
      </c>
      <c r="W212" s="27">
        <f t="shared" si="16"/>
        <v>0</v>
      </c>
    </row>
    <row r="213" spans="1:23" x14ac:dyDescent="0.35">
      <c r="A213" s="38">
        <v>3982468</v>
      </c>
      <c r="B213" s="38" t="s">
        <v>1856</v>
      </c>
      <c r="C213" s="39" t="s">
        <v>1857</v>
      </c>
      <c r="D213" s="40" t="s">
        <v>14</v>
      </c>
      <c r="E213" s="40" t="s">
        <v>496</v>
      </c>
      <c r="F213" s="40" t="s">
        <v>496</v>
      </c>
      <c r="G213" s="40" t="s">
        <v>569</v>
      </c>
      <c r="H213" s="40" t="s">
        <v>496</v>
      </c>
      <c r="I213" s="40" t="s">
        <v>1853</v>
      </c>
      <c r="J213" s="40" t="s">
        <v>1854</v>
      </c>
      <c r="K213" s="41">
        <v>227</v>
      </c>
      <c r="L213" s="40">
        <v>641319</v>
      </c>
      <c r="M213" s="40">
        <v>492942</v>
      </c>
      <c r="N213" s="40">
        <v>1</v>
      </c>
      <c r="O213" s="42"/>
      <c r="P213" s="42"/>
      <c r="Q213" s="42"/>
      <c r="R213" s="17">
        <f t="shared" si="13"/>
        <v>0</v>
      </c>
      <c r="S213" s="27">
        <f t="shared" si="14"/>
        <v>0</v>
      </c>
      <c r="T213" s="42"/>
      <c r="U213" s="42"/>
      <c r="V213" s="17">
        <f t="shared" si="15"/>
        <v>0</v>
      </c>
      <c r="W213" s="27">
        <f t="shared" si="16"/>
        <v>0</v>
      </c>
    </row>
    <row r="214" spans="1:23" x14ac:dyDescent="0.35">
      <c r="A214" s="38">
        <v>3924968</v>
      </c>
      <c r="B214" s="38" t="s">
        <v>1862</v>
      </c>
      <c r="C214" s="39" t="s">
        <v>1863</v>
      </c>
      <c r="D214" s="40" t="s">
        <v>14</v>
      </c>
      <c r="E214" s="40" t="s">
        <v>496</v>
      </c>
      <c r="F214" s="40" t="s">
        <v>496</v>
      </c>
      <c r="G214" s="40" t="s">
        <v>578</v>
      </c>
      <c r="H214" s="40" t="s">
        <v>496</v>
      </c>
      <c r="I214" s="40" t="s">
        <v>1864</v>
      </c>
      <c r="J214" s="40" t="s">
        <v>1865</v>
      </c>
      <c r="K214" s="41">
        <v>22</v>
      </c>
      <c r="L214" s="40">
        <v>635847</v>
      </c>
      <c r="M214" s="40">
        <v>485749</v>
      </c>
      <c r="N214" s="40">
        <v>1</v>
      </c>
      <c r="O214" s="42"/>
      <c r="P214" s="42"/>
      <c r="Q214" s="42"/>
      <c r="R214" s="17">
        <f t="shared" si="13"/>
        <v>0</v>
      </c>
      <c r="S214" s="27">
        <f t="shared" si="14"/>
        <v>0</v>
      </c>
      <c r="T214" s="42"/>
      <c r="U214" s="42"/>
      <c r="V214" s="17">
        <f t="shared" si="15"/>
        <v>0</v>
      </c>
      <c r="W214" s="27">
        <f t="shared" si="16"/>
        <v>0</v>
      </c>
    </row>
    <row r="215" spans="1:23" x14ac:dyDescent="0.35">
      <c r="A215" s="38">
        <v>3935919</v>
      </c>
      <c r="B215" s="38" t="s">
        <v>1868</v>
      </c>
      <c r="C215" s="39" t="s">
        <v>1869</v>
      </c>
      <c r="D215" s="40" t="s">
        <v>14</v>
      </c>
      <c r="E215" s="40" t="s">
        <v>496</v>
      </c>
      <c r="F215" s="40" t="s">
        <v>496</v>
      </c>
      <c r="G215" s="40" t="s">
        <v>649</v>
      </c>
      <c r="H215" s="40" t="s">
        <v>496</v>
      </c>
      <c r="I215" s="40" t="s">
        <v>1870</v>
      </c>
      <c r="J215" s="40" t="s">
        <v>1871</v>
      </c>
      <c r="K215" s="41">
        <v>13</v>
      </c>
      <c r="L215" s="40">
        <v>638719</v>
      </c>
      <c r="M215" s="40">
        <v>490038</v>
      </c>
      <c r="N215" s="40">
        <v>1</v>
      </c>
      <c r="O215" s="42"/>
      <c r="P215" s="42"/>
      <c r="Q215" s="42"/>
      <c r="R215" s="17">
        <f t="shared" si="13"/>
        <v>0</v>
      </c>
      <c r="S215" s="27">
        <f t="shared" si="14"/>
        <v>0</v>
      </c>
      <c r="T215" s="42"/>
      <c r="U215" s="42"/>
      <c r="V215" s="17">
        <f t="shared" si="15"/>
        <v>0</v>
      </c>
      <c r="W215" s="27">
        <f t="shared" si="16"/>
        <v>0</v>
      </c>
    </row>
    <row r="216" spans="1:23" x14ac:dyDescent="0.35">
      <c r="A216" s="38">
        <v>3941773</v>
      </c>
      <c r="B216" s="38" t="s">
        <v>1872</v>
      </c>
      <c r="C216" s="39" t="s">
        <v>1873</v>
      </c>
      <c r="D216" s="40" t="s">
        <v>14</v>
      </c>
      <c r="E216" s="40" t="s">
        <v>496</v>
      </c>
      <c r="F216" s="40" t="s">
        <v>496</v>
      </c>
      <c r="G216" s="40" t="s">
        <v>627</v>
      </c>
      <c r="H216" s="40" t="s">
        <v>496</v>
      </c>
      <c r="I216" s="40" t="s">
        <v>1874</v>
      </c>
      <c r="J216" s="40" t="s">
        <v>1875</v>
      </c>
      <c r="K216" s="41">
        <v>37</v>
      </c>
      <c r="L216" s="40">
        <v>632488</v>
      </c>
      <c r="M216" s="40">
        <v>487056</v>
      </c>
      <c r="N216" s="40">
        <v>1</v>
      </c>
      <c r="O216" s="42"/>
      <c r="P216" s="42"/>
      <c r="Q216" s="42"/>
      <c r="R216" s="17">
        <f t="shared" si="13"/>
        <v>0</v>
      </c>
      <c r="S216" s="27">
        <f t="shared" si="14"/>
        <v>0</v>
      </c>
      <c r="T216" s="42"/>
      <c r="U216" s="42"/>
      <c r="V216" s="17">
        <f t="shared" si="15"/>
        <v>0</v>
      </c>
      <c r="W216" s="27">
        <f t="shared" si="16"/>
        <v>0</v>
      </c>
    </row>
    <row r="217" spans="1:23" x14ac:dyDescent="0.35">
      <c r="A217" s="38">
        <v>3984200</v>
      </c>
      <c r="B217" s="38" t="s">
        <v>1876</v>
      </c>
      <c r="C217" s="39" t="s">
        <v>1877</v>
      </c>
      <c r="D217" s="40" t="s">
        <v>14</v>
      </c>
      <c r="E217" s="40" t="s">
        <v>496</v>
      </c>
      <c r="F217" s="40" t="s">
        <v>496</v>
      </c>
      <c r="G217" s="40" t="s">
        <v>569</v>
      </c>
      <c r="H217" s="40" t="s">
        <v>496</v>
      </c>
      <c r="I217" s="40" t="s">
        <v>1878</v>
      </c>
      <c r="J217" s="40" t="s">
        <v>1879</v>
      </c>
      <c r="K217" s="41">
        <v>40</v>
      </c>
      <c r="L217" s="40">
        <v>640085</v>
      </c>
      <c r="M217" s="40">
        <v>491552</v>
      </c>
      <c r="N217" s="40">
        <v>1</v>
      </c>
      <c r="O217" s="42"/>
      <c r="P217" s="42"/>
      <c r="Q217" s="42"/>
      <c r="R217" s="17">
        <f t="shared" si="13"/>
        <v>0</v>
      </c>
      <c r="S217" s="27">
        <f t="shared" si="14"/>
        <v>0</v>
      </c>
      <c r="T217" s="42"/>
      <c r="U217" s="42"/>
      <c r="V217" s="17">
        <f t="shared" si="15"/>
        <v>0</v>
      </c>
      <c r="W217" s="27">
        <f t="shared" si="16"/>
        <v>0</v>
      </c>
    </row>
    <row r="218" spans="1:23" x14ac:dyDescent="0.35">
      <c r="A218" s="38">
        <v>4013974</v>
      </c>
      <c r="B218" s="38" t="s">
        <v>1884</v>
      </c>
      <c r="C218" s="39" t="s">
        <v>1885</v>
      </c>
      <c r="D218" s="40" t="s">
        <v>14</v>
      </c>
      <c r="E218" s="40" t="s">
        <v>496</v>
      </c>
      <c r="F218" s="40" t="s">
        <v>496</v>
      </c>
      <c r="G218" s="40" t="s">
        <v>506</v>
      </c>
      <c r="H218" s="40" t="s">
        <v>496</v>
      </c>
      <c r="I218" s="40" t="s">
        <v>1886</v>
      </c>
      <c r="J218" s="40" t="s">
        <v>1887</v>
      </c>
      <c r="K218" s="41">
        <v>50</v>
      </c>
      <c r="L218" s="40">
        <v>647749</v>
      </c>
      <c r="M218" s="40">
        <v>484272</v>
      </c>
      <c r="N218" s="40">
        <v>1</v>
      </c>
      <c r="O218" s="42"/>
      <c r="P218" s="42"/>
      <c r="Q218" s="42"/>
      <c r="R218" s="17">
        <f t="shared" si="13"/>
        <v>0</v>
      </c>
      <c r="S218" s="27">
        <f t="shared" si="14"/>
        <v>0</v>
      </c>
      <c r="T218" s="42"/>
      <c r="U218" s="42"/>
      <c r="V218" s="17">
        <f t="shared" si="15"/>
        <v>0</v>
      </c>
      <c r="W218" s="27">
        <f t="shared" si="16"/>
        <v>0</v>
      </c>
    </row>
    <row r="219" spans="1:23" x14ac:dyDescent="0.35">
      <c r="A219" s="38">
        <v>3993269</v>
      </c>
      <c r="B219" s="38" t="s">
        <v>1888</v>
      </c>
      <c r="C219" s="39" t="s">
        <v>1889</v>
      </c>
      <c r="D219" s="40" t="s">
        <v>14</v>
      </c>
      <c r="E219" s="40" t="s">
        <v>496</v>
      </c>
      <c r="F219" s="40" t="s">
        <v>496</v>
      </c>
      <c r="G219" s="40" t="s">
        <v>606</v>
      </c>
      <c r="H219" s="40" t="s">
        <v>496</v>
      </c>
      <c r="I219" s="40" t="s">
        <v>1890</v>
      </c>
      <c r="J219" s="40" t="s">
        <v>1891</v>
      </c>
      <c r="K219" s="41">
        <v>10</v>
      </c>
      <c r="L219" s="40">
        <v>642034</v>
      </c>
      <c r="M219" s="40">
        <v>476244</v>
      </c>
      <c r="N219" s="40">
        <v>1</v>
      </c>
      <c r="O219" s="42"/>
      <c r="P219" s="42"/>
      <c r="Q219" s="42"/>
      <c r="R219" s="17">
        <f t="shared" si="13"/>
        <v>0</v>
      </c>
      <c r="S219" s="27">
        <f t="shared" si="14"/>
        <v>0</v>
      </c>
      <c r="T219" s="42"/>
      <c r="U219" s="42"/>
      <c r="V219" s="17">
        <f t="shared" si="15"/>
        <v>0</v>
      </c>
      <c r="W219" s="27">
        <f t="shared" si="16"/>
        <v>0</v>
      </c>
    </row>
    <row r="220" spans="1:23" x14ac:dyDescent="0.35">
      <c r="A220" s="38">
        <v>3956586</v>
      </c>
      <c r="B220" s="38" t="s">
        <v>1892</v>
      </c>
      <c r="C220" s="39" t="s">
        <v>1893</v>
      </c>
      <c r="D220" s="40" t="s">
        <v>14</v>
      </c>
      <c r="E220" s="40" t="s">
        <v>496</v>
      </c>
      <c r="F220" s="40" t="s">
        <v>496</v>
      </c>
      <c r="G220" s="40" t="s">
        <v>515</v>
      </c>
      <c r="H220" s="40" t="s">
        <v>496</v>
      </c>
      <c r="I220" s="40" t="s">
        <v>1894</v>
      </c>
      <c r="J220" s="40" t="s">
        <v>1895</v>
      </c>
      <c r="K220" s="41">
        <v>10</v>
      </c>
      <c r="L220" s="40">
        <v>629825</v>
      </c>
      <c r="M220" s="40">
        <v>485858</v>
      </c>
      <c r="N220" s="40">
        <v>1</v>
      </c>
      <c r="O220" s="42"/>
      <c r="P220" s="42"/>
      <c r="Q220" s="42"/>
      <c r="R220" s="17">
        <f t="shared" si="13"/>
        <v>0</v>
      </c>
      <c r="S220" s="27">
        <f t="shared" si="14"/>
        <v>0</v>
      </c>
      <c r="T220" s="42"/>
      <c r="U220" s="42"/>
      <c r="V220" s="17">
        <f t="shared" si="15"/>
        <v>0</v>
      </c>
      <c r="W220" s="27">
        <f t="shared" si="16"/>
        <v>0</v>
      </c>
    </row>
    <row r="221" spans="1:23" x14ac:dyDescent="0.35">
      <c r="A221" s="38">
        <v>3915135</v>
      </c>
      <c r="B221" s="38" t="s">
        <v>1896</v>
      </c>
      <c r="C221" s="39" t="s">
        <v>1897</v>
      </c>
      <c r="D221" s="40" t="s">
        <v>14</v>
      </c>
      <c r="E221" s="40" t="s">
        <v>496</v>
      </c>
      <c r="F221" s="40" t="s">
        <v>496</v>
      </c>
      <c r="G221" s="40" t="s">
        <v>549</v>
      </c>
      <c r="H221" s="40" t="s">
        <v>496</v>
      </c>
      <c r="I221" s="40" t="s">
        <v>1898</v>
      </c>
      <c r="J221" s="40" t="s">
        <v>1899</v>
      </c>
      <c r="K221" s="41" t="s">
        <v>1900</v>
      </c>
      <c r="L221" s="40">
        <v>637783</v>
      </c>
      <c r="M221" s="40">
        <v>483768</v>
      </c>
      <c r="N221" s="40">
        <v>1</v>
      </c>
      <c r="O221" s="42"/>
      <c r="P221" s="42"/>
      <c r="Q221" s="42"/>
      <c r="R221" s="17">
        <f t="shared" si="13"/>
        <v>0</v>
      </c>
      <c r="S221" s="27">
        <f t="shared" si="14"/>
        <v>0</v>
      </c>
      <c r="T221" s="42"/>
      <c r="U221" s="42"/>
      <c r="V221" s="17">
        <f t="shared" si="15"/>
        <v>0</v>
      </c>
      <c r="W221" s="27">
        <f t="shared" si="16"/>
        <v>0</v>
      </c>
    </row>
    <row r="222" spans="1:23" x14ac:dyDescent="0.35">
      <c r="A222" s="38">
        <v>3974269</v>
      </c>
      <c r="B222" s="38" t="s">
        <v>1901</v>
      </c>
      <c r="C222" s="39" t="s">
        <v>1902</v>
      </c>
      <c r="D222" s="40" t="s">
        <v>14</v>
      </c>
      <c r="E222" s="40" t="s">
        <v>496</v>
      </c>
      <c r="F222" s="40" t="s">
        <v>496</v>
      </c>
      <c r="G222" s="40" t="s">
        <v>524</v>
      </c>
      <c r="H222" s="40" t="s">
        <v>496</v>
      </c>
      <c r="I222" s="40" t="s">
        <v>1903</v>
      </c>
      <c r="J222" s="40" t="s">
        <v>1904</v>
      </c>
      <c r="K222" s="41">
        <v>6</v>
      </c>
      <c r="L222" s="40">
        <v>634647</v>
      </c>
      <c r="M222" s="40">
        <v>492292</v>
      </c>
      <c r="N222" s="40">
        <v>1</v>
      </c>
      <c r="O222" s="42"/>
      <c r="P222" s="42"/>
      <c r="Q222" s="42"/>
      <c r="R222" s="17">
        <f t="shared" si="13"/>
        <v>0</v>
      </c>
      <c r="S222" s="27">
        <f t="shared" si="14"/>
        <v>0</v>
      </c>
      <c r="T222" s="42"/>
      <c r="U222" s="42"/>
      <c r="V222" s="17">
        <f t="shared" si="15"/>
        <v>0</v>
      </c>
      <c r="W222" s="27">
        <f t="shared" si="16"/>
        <v>0</v>
      </c>
    </row>
    <row r="223" spans="1:23" x14ac:dyDescent="0.35">
      <c r="A223" s="38">
        <v>3930143</v>
      </c>
      <c r="B223" s="38" t="s">
        <v>1930</v>
      </c>
      <c r="C223" s="39" t="s">
        <v>1931</v>
      </c>
      <c r="D223" s="40" t="s">
        <v>14</v>
      </c>
      <c r="E223" s="40" t="s">
        <v>496</v>
      </c>
      <c r="F223" s="40" t="s">
        <v>496</v>
      </c>
      <c r="G223" s="40" t="s">
        <v>497</v>
      </c>
      <c r="H223" s="40" t="s">
        <v>496</v>
      </c>
      <c r="I223" s="40" t="s">
        <v>1932</v>
      </c>
      <c r="J223" s="40" t="s">
        <v>1933</v>
      </c>
      <c r="K223" s="41">
        <v>59</v>
      </c>
      <c r="L223" s="40">
        <v>640700</v>
      </c>
      <c r="M223" s="40">
        <v>486894</v>
      </c>
      <c r="N223" s="40">
        <v>1</v>
      </c>
      <c r="O223" s="42"/>
      <c r="P223" s="42"/>
      <c r="Q223" s="42"/>
      <c r="R223" s="17">
        <f t="shared" si="13"/>
        <v>0</v>
      </c>
      <c r="S223" s="27">
        <f t="shared" si="14"/>
        <v>0</v>
      </c>
      <c r="T223" s="42"/>
      <c r="U223" s="42"/>
      <c r="V223" s="17">
        <f t="shared" si="15"/>
        <v>0</v>
      </c>
      <c r="W223" s="27">
        <f t="shared" si="16"/>
        <v>0</v>
      </c>
    </row>
    <row r="224" spans="1:23" x14ac:dyDescent="0.35">
      <c r="A224" s="38">
        <v>3929510</v>
      </c>
      <c r="B224" s="38" t="s">
        <v>1934</v>
      </c>
      <c r="C224" s="39" t="s">
        <v>1935</v>
      </c>
      <c r="D224" s="40" t="s">
        <v>14</v>
      </c>
      <c r="E224" s="40" t="s">
        <v>496</v>
      </c>
      <c r="F224" s="40" t="s">
        <v>496</v>
      </c>
      <c r="G224" s="40" t="s">
        <v>497</v>
      </c>
      <c r="H224" s="40" t="s">
        <v>496</v>
      </c>
      <c r="I224" s="40" t="s">
        <v>1932</v>
      </c>
      <c r="J224" s="40" t="s">
        <v>1933</v>
      </c>
      <c r="K224" s="41">
        <v>78</v>
      </c>
      <c r="L224" s="40">
        <v>640537</v>
      </c>
      <c r="M224" s="40">
        <v>487590</v>
      </c>
      <c r="N224" s="40">
        <v>1</v>
      </c>
      <c r="O224" s="42"/>
      <c r="P224" s="42"/>
      <c r="Q224" s="42"/>
      <c r="R224" s="17">
        <f t="shared" si="13"/>
        <v>0</v>
      </c>
      <c r="S224" s="27">
        <f t="shared" si="14"/>
        <v>0</v>
      </c>
      <c r="T224" s="42"/>
      <c r="U224" s="42"/>
      <c r="V224" s="17">
        <f t="shared" si="15"/>
        <v>0</v>
      </c>
      <c r="W224" s="27">
        <f t="shared" si="16"/>
        <v>0</v>
      </c>
    </row>
    <row r="225" spans="1:23" x14ac:dyDescent="0.35">
      <c r="A225" s="38">
        <v>3938583</v>
      </c>
      <c r="B225" s="38" t="s">
        <v>1936</v>
      </c>
      <c r="C225" s="39" t="s">
        <v>1937</v>
      </c>
      <c r="D225" s="40" t="s">
        <v>14</v>
      </c>
      <c r="E225" s="40" t="s">
        <v>496</v>
      </c>
      <c r="F225" s="40" t="s">
        <v>496</v>
      </c>
      <c r="G225" s="40" t="s">
        <v>613</v>
      </c>
      <c r="H225" s="40" t="s">
        <v>496</v>
      </c>
      <c r="I225" s="40" t="s">
        <v>1938</v>
      </c>
      <c r="J225" s="40" t="s">
        <v>1939</v>
      </c>
      <c r="K225" s="41">
        <v>4</v>
      </c>
      <c r="L225" s="40">
        <v>637960</v>
      </c>
      <c r="M225" s="40">
        <v>485576</v>
      </c>
      <c r="N225" s="40">
        <v>1</v>
      </c>
      <c r="O225" s="42"/>
      <c r="P225" s="42"/>
      <c r="Q225" s="42"/>
      <c r="R225" s="17">
        <f t="shared" si="13"/>
        <v>0</v>
      </c>
      <c r="S225" s="27">
        <f t="shared" si="14"/>
        <v>0</v>
      </c>
      <c r="T225" s="42"/>
      <c r="U225" s="42"/>
      <c r="V225" s="17">
        <f t="shared" si="15"/>
        <v>0</v>
      </c>
      <c r="W225" s="27">
        <f t="shared" si="16"/>
        <v>0</v>
      </c>
    </row>
    <row r="226" spans="1:23" x14ac:dyDescent="0.35">
      <c r="A226" s="38">
        <v>3943202</v>
      </c>
      <c r="B226" s="38" t="s">
        <v>1944</v>
      </c>
      <c r="C226" s="39" t="s">
        <v>1945</v>
      </c>
      <c r="D226" s="40" t="s">
        <v>14</v>
      </c>
      <c r="E226" s="40" t="s">
        <v>496</v>
      </c>
      <c r="F226" s="40" t="s">
        <v>496</v>
      </c>
      <c r="G226" s="40" t="s">
        <v>627</v>
      </c>
      <c r="H226" s="40" t="s">
        <v>496</v>
      </c>
      <c r="I226" s="40" t="s">
        <v>1946</v>
      </c>
      <c r="J226" s="40" t="s">
        <v>1947</v>
      </c>
      <c r="K226" s="41">
        <v>53</v>
      </c>
      <c r="L226" s="40">
        <v>636475</v>
      </c>
      <c r="M226" s="40">
        <v>486878</v>
      </c>
      <c r="N226" s="40">
        <v>1</v>
      </c>
      <c r="O226" s="42"/>
      <c r="P226" s="42"/>
      <c r="Q226" s="42"/>
      <c r="R226" s="17">
        <f t="shared" si="13"/>
        <v>0</v>
      </c>
      <c r="S226" s="27">
        <f t="shared" si="14"/>
        <v>0</v>
      </c>
      <c r="T226" s="42"/>
      <c r="U226" s="42"/>
      <c r="V226" s="17">
        <f t="shared" si="15"/>
        <v>0</v>
      </c>
      <c r="W226" s="27">
        <f t="shared" si="16"/>
        <v>0</v>
      </c>
    </row>
    <row r="227" spans="1:23" x14ac:dyDescent="0.35">
      <c r="A227" s="38">
        <v>3935698</v>
      </c>
      <c r="B227" s="38" t="s">
        <v>1952</v>
      </c>
      <c r="C227" s="39" t="s">
        <v>1953</v>
      </c>
      <c r="D227" s="40" t="s">
        <v>14</v>
      </c>
      <c r="E227" s="40" t="s">
        <v>496</v>
      </c>
      <c r="F227" s="40" t="s">
        <v>496</v>
      </c>
      <c r="G227" s="40" t="s">
        <v>649</v>
      </c>
      <c r="H227" s="40" t="s">
        <v>496</v>
      </c>
      <c r="I227" s="40" t="s">
        <v>1954</v>
      </c>
      <c r="J227" s="40" t="s">
        <v>1955</v>
      </c>
      <c r="K227" s="41">
        <v>9</v>
      </c>
      <c r="L227" s="40">
        <v>638603</v>
      </c>
      <c r="M227" s="40">
        <v>489108</v>
      </c>
      <c r="N227" s="40">
        <v>1</v>
      </c>
      <c r="O227" s="42"/>
      <c r="P227" s="42"/>
      <c r="Q227" s="42"/>
      <c r="R227" s="17">
        <f t="shared" si="13"/>
        <v>0</v>
      </c>
      <c r="S227" s="27">
        <f t="shared" si="14"/>
        <v>0</v>
      </c>
      <c r="T227" s="42"/>
      <c r="U227" s="42"/>
      <c r="V227" s="17">
        <f t="shared" si="15"/>
        <v>0</v>
      </c>
      <c r="W227" s="27">
        <f t="shared" si="16"/>
        <v>0</v>
      </c>
    </row>
    <row r="228" spans="1:23" x14ac:dyDescent="0.35">
      <c r="A228" s="38">
        <v>3923601</v>
      </c>
      <c r="B228" s="38" t="s">
        <v>1960</v>
      </c>
      <c r="C228" s="39" t="s">
        <v>1961</v>
      </c>
      <c r="D228" s="40" t="s">
        <v>14</v>
      </c>
      <c r="E228" s="40" t="s">
        <v>496</v>
      </c>
      <c r="F228" s="40" t="s">
        <v>496</v>
      </c>
      <c r="G228" s="40" t="s">
        <v>578</v>
      </c>
      <c r="H228" s="40" t="s">
        <v>496</v>
      </c>
      <c r="I228" s="40" t="s">
        <v>1962</v>
      </c>
      <c r="J228" s="40" t="s">
        <v>1963</v>
      </c>
      <c r="K228" s="41">
        <v>8</v>
      </c>
      <c r="L228" s="40">
        <v>634676</v>
      </c>
      <c r="M228" s="40">
        <v>484242</v>
      </c>
      <c r="N228" s="40">
        <v>1</v>
      </c>
      <c r="O228" s="42"/>
      <c r="P228" s="42"/>
      <c r="Q228" s="42"/>
      <c r="R228" s="17">
        <f t="shared" si="13"/>
        <v>0</v>
      </c>
      <c r="S228" s="27">
        <f t="shared" si="14"/>
        <v>0</v>
      </c>
      <c r="T228" s="42"/>
      <c r="U228" s="42"/>
      <c r="V228" s="17">
        <f t="shared" si="15"/>
        <v>0</v>
      </c>
      <c r="W228" s="27">
        <f t="shared" si="16"/>
        <v>0</v>
      </c>
    </row>
    <row r="229" spans="1:23" x14ac:dyDescent="0.35">
      <c r="A229" s="38">
        <v>3923776</v>
      </c>
      <c r="B229" s="38" t="s">
        <v>1964</v>
      </c>
      <c r="C229" s="39" t="s">
        <v>1965</v>
      </c>
      <c r="D229" s="40" t="s">
        <v>14</v>
      </c>
      <c r="E229" s="40" t="s">
        <v>496</v>
      </c>
      <c r="F229" s="40" t="s">
        <v>496</v>
      </c>
      <c r="G229" s="40" t="s">
        <v>578</v>
      </c>
      <c r="H229" s="40" t="s">
        <v>496</v>
      </c>
      <c r="I229" s="40" t="s">
        <v>1966</v>
      </c>
      <c r="J229" s="40" t="s">
        <v>1967</v>
      </c>
      <c r="K229" s="41">
        <v>17</v>
      </c>
      <c r="L229" s="40">
        <v>634719</v>
      </c>
      <c r="M229" s="40">
        <v>483728</v>
      </c>
      <c r="N229" s="40">
        <v>1</v>
      </c>
      <c r="O229" s="42"/>
      <c r="P229" s="42"/>
      <c r="Q229" s="42"/>
      <c r="R229" s="17">
        <f t="shared" si="13"/>
        <v>0</v>
      </c>
      <c r="S229" s="27">
        <f t="shared" si="14"/>
        <v>0</v>
      </c>
      <c r="T229" s="42"/>
      <c r="U229" s="42"/>
      <c r="V229" s="17">
        <f t="shared" si="15"/>
        <v>0</v>
      </c>
      <c r="W229" s="27">
        <f t="shared" si="16"/>
        <v>0</v>
      </c>
    </row>
    <row r="230" spans="1:23" x14ac:dyDescent="0.35">
      <c r="A230" s="38">
        <v>3985495</v>
      </c>
      <c r="B230" s="38" t="s">
        <v>1972</v>
      </c>
      <c r="C230" s="39" t="s">
        <v>1973</v>
      </c>
      <c r="D230" s="40" t="s">
        <v>14</v>
      </c>
      <c r="E230" s="40" t="s">
        <v>496</v>
      </c>
      <c r="F230" s="40" t="s">
        <v>496</v>
      </c>
      <c r="G230" s="40" t="s">
        <v>569</v>
      </c>
      <c r="H230" s="40" t="s">
        <v>496</v>
      </c>
      <c r="I230" s="40" t="s">
        <v>1974</v>
      </c>
      <c r="J230" s="40" t="s">
        <v>1975</v>
      </c>
      <c r="K230" s="41">
        <v>10</v>
      </c>
      <c r="L230" s="40">
        <v>637734</v>
      </c>
      <c r="M230" s="40">
        <v>493931</v>
      </c>
      <c r="N230" s="40">
        <v>1</v>
      </c>
      <c r="O230" s="42"/>
      <c r="P230" s="42"/>
      <c r="Q230" s="42"/>
      <c r="R230" s="17">
        <f t="shared" si="13"/>
        <v>0</v>
      </c>
      <c r="S230" s="27">
        <f t="shared" si="14"/>
        <v>0</v>
      </c>
      <c r="T230" s="42"/>
      <c r="U230" s="42"/>
      <c r="V230" s="17">
        <f t="shared" si="15"/>
        <v>0</v>
      </c>
      <c r="W230" s="27">
        <f t="shared" si="16"/>
        <v>0</v>
      </c>
    </row>
    <row r="231" spans="1:23" x14ac:dyDescent="0.35">
      <c r="A231" s="38">
        <v>3941123</v>
      </c>
      <c r="B231" s="38" t="s">
        <v>1984</v>
      </c>
      <c r="C231" s="39" t="s">
        <v>1985</v>
      </c>
      <c r="D231" s="40" t="s">
        <v>14</v>
      </c>
      <c r="E231" s="40" t="s">
        <v>496</v>
      </c>
      <c r="F231" s="40" t="s">
        <v>496</v>
      </c>
      <c r="G231" s="40" t="s">
        <v>627</v>
      </c>
      <c r="H231" s="40" t="s">
        <v>496</v>
      </c>
      <c r="I231" s="40" t="s">
        <v>1986</v>
      </c>
      <c r="J231" s="40" t="s">
        <v>1987</v>
      </c>
      <c r="K231" s="41">
        <v>19</v>
      </c>
      <c r="L231" s="40">
        <v>635404</v>
      </c>
      <c r="M231" s="40">
        <v>488660</v>
      </c>
      <c r="N231" s="40">
        <v>1</v>
      </c>
      <c r="O231" s="42"/>
      <c r="P231" s="42"/>
      <c r="Q231" s="42"/>
      <c r="R231" s="17">
        <f t="shared" si="13"/>
        <v>0</v>
      </c>
      <c r="S231" s="27">
        <f t="shared" si="14"/>
        <v>0</v>
      </c>
      <c r="T231" s="42"/>
      <c r="U231" s="42"/>
      <c r="V231" s="17">
        <f t="shared" si="15"/>
        <v>0</v>
      </c>
      <c r="W231" s="27">
        <f t="shared" si="16"/>
        <v>0</v>
      </c>
    </row>
    <row r="232" spans="1:23" x14ac:dyDescent="0.35">
      <c r="A232" s="38">
        <v>3943231</v>
      </c>
      <c r="B232" s="38" t="s">
        <v>1988</v>
      </c>
      <c r="C232" s="39" t="s">
        <v>1989</v>
      </c>
      <c r="D232" s="40" t="s">
        <v>14</v>
      </c>
      <c r="E232" s="40" t="s">
        <v>496</v>
      </c>
      <c r="F232" s="40" t="s">
        <v>496</v>
      </c>
      <c r="G232" s="40" t="s">
        <v>627</v>
      </c>
      <c r="H232" s="40" t="s">
        <v>496</v>
      </c>
      <c r="I232" s="40" t="s">
        <v>1986</v>
      </c>
      <c r="J232" s="40" t="s">
        <v>1987</v>
      </c>
      <c r="K232" s="41">
        <v>6</v>
      </c>
      <c r="L232" s="40">
        <v>635703</v>
      </c>
      <c r="M232" s="40">
        <v>488148</v>
      </c>
      <c r="N232" s="40">
        <v>1</v>
      </c>
      <c r="O232" s="42"/>
      <c r="P232" s="42"/>
      <c r="Q232" s="42"/>
      <c r="R232" s="17">
        <f t="shared" si="13"/>
        <v>0</v>
      </c>
      <c r="S232" s="27">
        <f t="shared" si="14"/>
        <v>0</v>
      </c>
      <c r="T232" s="42"/>
      <c r="U232" s="42"/>
      <c r="V232" s="17">
        <f t="shared" si="15"/>
        <v>0</v>
      </c>
      <c r="W232" s="27">
        <f t="shared" si="16"/>
        <v>0</v>
      </c>
    </row>
    <row r="233" spans="1:23" x14ac:dyDescent="0.35">
      <c r="A233" s="38">
        <v>3973031</v>
      </c>
      <c r="B233" s="38" t="s">
        <v>1990</v>
      </c>
      <c r="C233" s="39" t="s">
        <v>1991</v>
      </c>
      <c r="D233" s="40" t="s">
        <v>14</v>
      </c>
      <c r="E233" s="40" t="s">
        <v>496</v>
      </c>
      <c r="F233" s="40" t="s">
        <v>496</v>
      </c>
      <c r="G233" s="40" t="s">
        <v>524</v>
      </c>
      <c r="H233" s="40" t="s">
        <v>496</v>
      </c>
      <c r="I233" s="40" t="s">
        <v>1992</v>
      </c>
      <c r="J233" s="40" t="s">
        <v>1993</v>
      </c>
      <c r="K233" s="41">
        <v>31</v>
      </c>
      <c r="L233" s="40">
        <v>633808</v>
      </c>
      <c r="M233" s="40">
        <v>492229</v>
      </c>
      <c r="N233" s="40">
        <v>1</v>
      </c>
      <c r="O233" s="42"/>
      <c r="P233" s="42"/>
      <c r="Q233" s="42"/>
      <c r="R233" s="17">
        <f t="shared" si="13"/>
        <v>0</v>
      </c>
      <c r="S233" s="27">
        <f t="shared" si="14"/>
        <v>0</v>
      </c>
      <c r="T233" s="42"/>
      <c r="U233" s="42"/>
      <c r="V233" s="17">
        <f t="shared" si="15"/>
        <v>0</v>
      </c>
      <c r="W233" s="27">
        <f t="shared" si="16"/>
        <v>0</v>
      </c>
    </row>
    <row r="234" spans="1:23" x14ac:dyDescent="0.35">
      <c r="A234" s="38">
        <v>3938028</v>
      </c>
      <c r="B234" s="38" t="s">
        <v>1994</v>
      </c>
      <c r="C234" s="39" t="s">
        <v>1995</v>
      </c>
      <c r="D234" s="40" t="s">
        <v>14</v>
      </c>
      <c r="E234" s="40" t="s">
        <v>496</v>
      </c>
      <c r="F234" s="40" t="s">
        <v>496</v>
      </c>
      <c r="G234" s="40" t="s">
        <v>613</v>
      </c>
      <c r="H234" s="40" t="s">
        <v>496</v>
      </c>
      <c r="I234" s="40" t="s">
        <v>1996</v>
      </c>
      <c r="J234" s="40" t="s">
        <v>1997</v>
      </c>
      <c r="K234" s="41">
        <v>30</v>
      </c>
      <c r="L234" s="40">
        <v>638126</v>
      </c>
      <c r="M234" s="40">
        <v>487138</v>
      </c>
      <c r="N234" s="40">
        <v>1</v>
      </c>
      <c r="O234" s="42"/>
      <c r="P234" s="42"/>
      <c r="Q234" s="42"/>
      <c r="R234" s="17">
        <f t="shared" si="13"/>
        <v>0</v>
      </c>
      <c r="S234" s="27">
        <f t="shared" si="14"/>
        <v>0</v>
      </c>
      <c r="T234" s="42"/>
      <c r="U234" s="42"/>
      <c r="V234" s="17">
        <f t="shared" si="15"/>
        <v>0</v>
      </c>
      <c r="W234" s="27">
        <f t="shared" si="16"/>
        <v>0</v>
      </c>
    </row>
    <row r="235" spans="1:23" x14ac:dyDescent="0.35">
      <c r="A235" s="38">
        <v>3922646</v>
      </c>
      <c r="B235" s="38" t="s">
        <v>2001</v>
      </c>
      <c r="C235" s="39" t="s">
        <v>2002</v>
      </c>
      <c r="D235" s="40" t="s">
        <v>14</v>
      </c>
      <c r="E235" s="40" t="s">
        <v>496</v>
      </c>
      <c r="F235" s="40" t="s">
        <v>496</v>
      </c>
      <c r="G235" s="40" t="s">
        <v>549</v>
      </c>
      <c r="H235" s="40" t="s">
        <v>496</v>
      </c>
      <c r="I235" s="40" t="s">
        <v>1999</v>
      </c>
      <c r="J235" s="40" t="s">
        <v>2000</v>
      </c>
      <c r="K235" s="41">
        <v>68</v>
      </c>
      <c r="L235" s="40">
        <v>640481</v>
      </c>
      <c r="M235" s="40">
        <v>481828</v>
      </c>
      <c r="N235" s="40">
        <v>1</v>
      </c>
      <c r="O235" s="42"/>
      <c r="P235" s="42"/>
      <c r="Q235" s="42"/>
      <c r="R235" s="17">
        <f t="shared" si="13"/>
        <v>0</v>
      </c>
      <c r="S235" s="27">
        <f t="shared" si="14"/>
        <v>0</v>
      </c>
      <c r="T235" s="42"/>
      <c r="U235" s="42"/>
      <c r="V235" s="17">
        <f t="shared" si="15"/>
        <v>0</v>
      </c>
      <c r="W235" s="27">
        <f t="shared" si="16"/>
        <v>0</v>
      </c>
    </row>
    <row r="236" spans="1:23" x14ac:dyDescent="0.35">
      <c r="A236" s="38">
        <v>4022088</v>
      </c>
      <c r="B236" s="38" t="s">
        <v>2009</v>
      </c>
      <c r="C236" s="39" t="s">
        <v>2010</v>
      </c>
      <c r="D236" s="40" t="s">
        <v>14</v>
      </c>
      <c r="E236" s="40" t="s">
        <v>496</v>
      </c>
      <c r="F236" s="40" t="s">
        <v>496</v>
      </c>
      <c r="G236" s="40" t="s">
        <v>540</v>
      </c>
      <c r="H236" s="40" t="s">
        <v>496</v>
      </c>
      <c r="I236" s="40" t="s">
        <v>2011</v>
      </c>
      <c r="J236" s="40" t="s">
        <v>2012</v>
      </c>
      <c r="K236" s="41" t="s">
        <v>2013</v>
      </c>
      <c r="L236" s="40">
        <v>630490</v>
      </c>
      <c r="M236" s="40">
        <v>483364</v>
      </c>
      <c r="N236" s="40">
        <v>1</v>
      </c>
      <c r="O236" s="42"/>
      <c r="P236" s="42"/>
      <c r="Q236" s="42"/>
      <c r="R236" s="17">
        <f t="shared" si="13"/>
        <v>0</v>
      </c>
      <c r="S236" s="27">
        <f t="shared" si="14"/>
        <v>0</v>
      </c>
      <c r="T236" s="42"/>
      <c r="U236" s="42"/>
      <c r="V236" s="17">
        <f t="shared" si="15"/>
        <v>0</v>
      </c>
      <c r="W236" s="27">
        <f t="shared" si="16"/>
        <v>0</v>
      </c>
    </row>
    <row r="237" spans="1:23" x14ac:dyDescent="0.35">
      <c r="A237" s="38">
        <v>3927941</v>
      </c>
      <c r="B237" s="38" t="s">
        <v>2014</v>
      </c>
      <c r="C237" s="39" t="s">
        <v>2015</v>
      </c>
      <c r="D237" s="40" t="s">
        <v>14</v>
      </c>
      <c r="E237" s="40" t="s">
        <v>496</v>
      </c>
      <c r="F237" s="40" t="s">
        <v>496</v>
      </c>
      <c r="G237" s="40" t="s">
        <v>684</v>
      </c>
      <c r="H237" s="40" t="s">
        <v>496</v>
      </c>
      <c r="I237" s="40" t="s">
        <v>2016</v>
      </c>
      <c r="J237" s="40" t="s">
        <v>2017</v>
      </c>
      <c r="K237" s="41">
        <v>10</v>
      </c>
      <c r="L237" s="40">
        <v>629138</v>
      </c>
      <c r="M237" s="40">
        <v>482047</v>
      </c>
      <c r="N237" s="40">
        <v>1</v>
      </c>
      <c r="O237" s="42"/>
      <c r="P237" s="42"/>
      <c r="Q237" s="42"/>
      <c r="R237" s="17">
        <f t="shared" si="13"/>
        <v>0</v>
      </c>
      <c r="S237" s="27">
        <f t="shared" si="14"/>
        <v>0</v>
      </c>
      <c r="T237" s="42"/>
      <c r="U237" s="42"/>
      <c r="V237" s="17">
        <f t="shared" si="15"/>
        <v>0</v>
      </c>
      <c r="W237" s="27">
        <f t="shared" si="16"/>
        <v>0</v>
      </c>
    </row>
    <row r="238" spans="1:23" x14ac:dyDescent="0.35">
      <c r="A238" s="38">
        <v>3923946</v>
      </c>
      <c r="B238" s="38" t="s">
        <v>2024</v>
      </c>
      <c r="C238" s="39" t="s">
        <v>2025</v>
      </c>
      <c r="D238" s="40" t="s">
        <v>14</v>
      </c>
      <c r="E238" s="40" t="s">
        <v>496</v>
      </c>
      <c r="F238" s="40" t="s">
        <v>496</v>
      </c>
      <c r="G238" s="40" t="s">
        <v>578</v>
      </c>
      <c r="H238" s="40" t="s">
        <v>496</v>
      </c>
      <c r="I238" s="40" t="s">
        <v>2026</v>
      </c>
      <c r="J238" s="40" t="s">
        <v>2027</v>
      </c>
      <c r="K238" s="41">
        <v>1</v>
      </c>
      <c r="L238" s="40">
        <v>635477</v>
      </c>
      <c r="M238" s="40">
        <v>485842</v>
      </c>
      <c r="N238" s="40">
        <v>1</v>
      </c>
      <c r="O238" s="42"/>
      <c r="P238" s="42"/>
      <c r="Q238" s="42"/>
      <c r="R238" s="17">
        <f t="shared" si="13"/>
        <v>0</v>
      </c>
      <c r="S238" s="27">
        <f t="shared" si="14"/>
        <v>0</v>
      </c>
      <c r="T238" s="42"/>
      <c r="U238" s="42"/>
      <c r="V238" s="17">
        <f t="shared" si="15"/>
        <v>0</v>
      </c>
      <c r="W238" s="27">
        <f t="shared" si="16"/>
        <v>0</v>
      </c>
    </row>
    <row r="239" spans="1:23" x14ac:dyDescent="0.35">
      <c r="A239" s="38">
        <v>3940677</v>
      </c>
      <c r="B239" s="38" t="s">
        <v>2028</v>
      </c>
      <c r="C239" s="39" t="s">
        <v>2029</v>
      </c>
      <c r="D239" s="40" t="s">
        <v>14</v>
      </c>
      <c r="E239" s="40" t="s">
        <v>496</v>
      </c>
      <c r="F239" s="40" t="s">
        <v>496</v>
      </c>
      <c r="G239" s="40" t="s">
        <v>627</v>
      </c>
      <c r="H239" s="40" t="s">
        <v>496</v>
      </c>
      <c r="I239" s="40" t="s">
        <v>2030</v>
      </c>
      <c r="J239" s="40" t="s">
        <v>2031</v>
      </c>
      <c r="K239" s="41">
        <v>13</v>
      </c>
      <c r="L239" s="40">
        <v>634942</v>
      </c>
      <c r="M239" s="40">
        <v>489144</v>
      </c>
      <c r="N239" s="40">
        <v>1</v>
      </c>
      <c r="O239" s="42"/>
      <c r="P239" s="42"/>
      <c r="Q239" s="42"/>
      <c r="R239" s="17">
        <f t="shared" si="13"/>
        <v>0</v>
      </c>
      <c r="S239" s="27">
        <f t="shared" si="14"/>
        <v>0</v>
      </c>
      <c r="T239" s="42"/>
      <c r="U239" s="42"/>
      <c r="V239" s="17">
        <f t="shared" si="15"/>
        <v>0</v>
      </c>
      <c r="W239" s="27">
        <f t="shared" si="16"/>
        <v>0</v>
      </c>
    </row>
    <row r="240" spans="1:23" x14ac:dyDescent="0.35">
      <c r="A240" s="38">
        <v>3958371</v>
      </c>
      <c r="B240" s="38" t="s">
        <v>2032</v>
      </c>
      <c r="C240" s="39" t="s">
        <v>2033</v>
      </c>
      <c r="D240" s="40" t="s">
        <v>14</v>
      </c>
      <c r="E240" s="40" t="s">
        <v>496</v>
      </c>
      <c r="F240" s="40" t="s">
        <v>496</v>
      </c>
      <c r="G240" s="40" t="s">
        <v>643</v>
      </c>
      <c r="H240" s="40" t="s">
        <v>496</v>
      </c>
      <c r="I240" s="40" t="s">
        <v>2034</v>
      </c>
      <c r="J240" s="40" t="s">
        <v>2035</v>
      </c>
      <c r="K240" s="41">
        <v>28</v>
      </c>
      <c r="L240" s="40">
        <v>632448</v>
      </c>
      <c r="M240" s="40">
        <v>499079</v>
      </c>
      <c r="N240" s="40">
        <v>1</v>
      </c>
      <c r="O240" s="42"/>
      <c r="P240" s="42"/>
      <c r="Q240" s="42"/>
      <c r="R240" s="17">
        <f t="shared" si="13"/>
        <v>0</v>
      </c>
      <c r="S240" s="27">
        <f t="shared" si="14"/>
        <v>0</v>
      </c>
      <c r="T240" s="42"/>
      <c r="U240" s="42"/>
      <c r="V240" s="17">
        <f t="shared" si="15"/>
        <v>0</v>
      </c>
      <c r="W240" s="27">
        <f t="shared" si="16"/>
        <v>0</v>
      </c>
    </row>
    <row r="241" spans="1:23" x14ac:dyDescent="0.35">
      <c r="A241" s="38">
        <v>3974306</v>
      </c>
      <c r="B241" s="38" t="s">
        <v>2036</v>
      </c>
      <c r="C241" s="39" t="s">
        <v>2037</v>
      </c>
      <c r="D241" s="40" t="s">
        <v>14</v>
      </c>
      <c r="E241" s="40" t="s">
        <v>496</v>
      </c>
      <c r="F241" s="40" t="s">
        <v>496</v>
      </c>
      <c r="G241" s="40" t="s">
        <v>524</v>
      </c>
      <c r="H241" s="40" t="s">
        <v>496</v>
      </c>
      <c r="I241" s="40" t="s">
        <v>2038</v>
      </c>
      <c r="J241" s="40" t="s">
        <v>2039</v>
      </c>
      <c r="K241" s="41">
        <v>111</v>
      </c>
      <c r="L241" s="40">
        <v>632877</v>
      </c>
      <c r="M241" s="40">
        <v>491689</v>
      </c>
      <c r="N241" s="40">
        <v>1</v>
      </c>
      <c r="O241" s="42"/>
      <c r="P241" s="42"/>
      <c r="Q241" s="42"/>
      <c r="R241" s="17">
        <f t="shared" si="13"/>
        <v>0</v>
      </c>
      <c r="S241" s="27">
        <f t="shared" si="14"/>
        <v>0</v>
      </c>
      <c r="T241" s="42"/>
      <c r="U241" s="42"/>
      <c r="V241" s="17">
        <f t="shared" si="15"/>
        <v>0</v>
      </c>
      <c r="W241" s="27">
        <f t="shared" si="16"/>
        <v>0</v>
      </c>
    </row>
    <row r="242" spans="1:23" x14ac:dyDescent="0.35">
      <c r="A242" s="38">
        <v>3939799</v>
      </c>
      <c r="B242" s="38" t="s">
        <v>2049</v>
      </c>
      <c r="C242" s="39" t="s">
        <v>2050</v>
      </c>
      <c r="D242" s="40" t="s">
        <v>14</v>
      </c>
      <c r="E242" s="40" t="s">
        <v>496</v>
      </c>
      <c r="F242" s="40" t="s">
        <v>496</v>
      </c>
      <c r="G242" s="40" t="s">
        <v>613</v>
      </c>
      <c r="H242" s="40" t="s">
        <v>496</v>
      </c>
      <c r="I242" s="40" t="s">
        <v>2051</v>
      </c>
      <c r="J242" s="40" t="s">
        <v>2052</v>
      </c>
      <c r="K242" s="41">
        <v>10</v>
      </c>
      <c r="L242" s="40">
        <v>635781</v>
      </c>
      <c r="M242" s="40">
        <v>489262</v>
      </c>
      <c r="N242" s="40">
        <v>1</v>
      </c>
      <c r="O242" s="42"/>
      <c r="P242" s="42"/>
      <c r="Q242" s="42"/>
      <c r="R242" s="17">
        <f t="shared" si="13"/>
        <v>0</v>
      </c>
      <c r="S242" s="27">
        <f t="shared" si="14"/>
        <v>0</v>
      </c>
      <c r="T242" s="42"/>
      <c r="U242" s="42"/>
      <c r="V242" s="17">
        <f t="shared" si="15"/>
        <v>0</v>
      </c>
      <c r="W242" s="27">
        <f t="shared" si="16"/>
        <v>0</v>
      </c>
    </row>
    <row r="243" spans="1:23" x14ac:dyDescent="0.35">
      <c r="A243" s="38">
        <v>3939800</v>
      </c>
      <c r="B243" s="38" t="s">
        <v>2053</v>
      </c>
      <c r="C243" s="39" t="s">
        <v>2054</v>
      </c>
      <c r="D243" s="40" t="s">
        <v>14</v>
      </c>
      <c r="E243" s="40" t="s">
        <v>496</v>
      </c>
      <c r="F243" s="40" t="s">
        <v>496</v>
      </c>
      <c r="G243" s="40" t="s">
        <v>613</v>
      </c>
      <c r="H243" s="40" t="s">
        <v>496</v>
      </c>
      <c r="I243" s="40" t="s">
        <v>2051</v>
      </c>
      <c r="J243" s="40" t="s">
        <v>2052</v>
      </c>
      <c r="K243" s="41">
        <v>14</v>
      </c>
      <c r="L243" s="40">
        <v>635581</v>
      </c>
      <c r="M243" s="40">
        <v>489169</v>
      </c>
      <c r="N243" s="40">
        <v>1</v>
      </c>
      <c r="O243" s="42"/>
      <c r="P243" s="42"/>
      <c r="Q243" s="42"/>
      <c r="R243" s="17">
        <f t="shared" si="13"/>
        <v>0</v>
      </c>
      <c r="S243" s="27">
        <f t="shared" si="14"/>
        <v>0</v>
      </c>
      <c r="T243" s="42"/>
      <c r="U243" s="42"/>
      <c r="V243" s="17">
        <f t="shared" si="15"/>
        <v>0</v>
      </c>
      <c r="W243" s="27">
        <f t="shared" si="16"/>
        <v>0</v>
      </c>
    </row>
    <row r="244" spans="1:23" x14ac:dyDescent="0.35">
      <c r="A244" s="38">
        <v>3968738</v>
      </c>
      <c r="B244" s="38" t="s">
        <v>2060</v>
      </c>
      <c r="C244" s="39" t="s">
        <v>2061</v>
      </c>
      <c r="D244" s="40" t="s">
        <v>14</v>
      </c>
      <c r="E244" s="40" t="s">
        <v>496</v>
      </c>
      <c r="F244" s="40" t="s">
        <v>496</v>
      </c>
      <c r="G244" s="40" t="s">
        <v>643</v>
      </c>
      <c r="H244" s="40" t="s">
        <v>496</v>
      </c>
      <c r="I244" s="40" t="s">
        <v>2062</v>
      </c>
      <c r="J244" s="40" t="s">
        <v>2063</v>
      </c>
      <c r="K244" s="41">
        <v>21</v>
      </c>
      <c r="L244" s="40">
        <v>632481</v>
      </c>
      <c r="M244" s="40">
        <v>497840</v>
      </c>
      <c r="N244" s="40">
        <v>1</v>
      </c>
      <c r="O244" s="42"/>
      <c r="P244" s="42"/>
      <c r="Q244" s="42"/>
      <c r="R244" s="17">
        <f t="shared" si="13"/>
        <v>0</v>
      </c>
      <c r="S244" s="27">
        <f t="shared" si="14"/>
        <v>0</v>
      </c>
      <c r="T244" s="42"/>
      <c r="U244" s="42"/>
      <c r="V244" s="17">
        <f t="shared" si="15"/>
        <v>0</v>
      </c>
      <c r="W244" s="27">
        <f t="shared" si="16"/>
        <v>0</v>
      </c>
    </row>
    <row r="245" spans="1:23" x14ac:dyDescent="0.35">
      <c r="A245" s="38">
        <v>3968739</v>
      </c>
      <c r="B245" s="38" t="s">
        <v>2064</v>
      </c>
      <c r="C245" s="39" t="s">
        <v>2065</v>
      </c>
      <c r="D245" s="40" t="s">
        <v>14</v>
      </c>
      <c r="E245" s="40" t="s">
        <v>496</v>
      </c>
      <c r="F245" s="40" t="s">
        <v>496</v>
      </c>
      <c r="G245" s="40" t="s">
        <v>643</v>
      </c>
      <c r="H245" s="40" t="s">
        <v>496</v>
      </c>
      <c r="I245" s="40" t="s">
        <v>2062</v>
      </c>
      <c r="J245" s="40" t="s">
        <v>2063</v>
      </c>
      <c r="K245" s="41" t="s">
        <v>363</v>
      </c>
      <c r="L245" s="40">
        <v>632448</v>
      </c>
      <c r="M245" s="40">
        <v>497909</v>
      </c>
      <c r="N245" s="40">
        <v>1</v>
      </c>
      <c r="O245" s="42"/>
      <c r="P245" s="42"/>
      <c r="Q245" s="42"/>
      <c r="R245" s="17">
        <f t="shared" si="13"/>
        <v>0</v>
      </c>
      <c r="S245" s="27">
        <f t="shared" si="14"/>
        <v>0</v>
      </c>
      <c r="T245" s="42"/>
      <c r="U245" s="42"/>
      <c r="V245" s="17">
        <f t="shared" si="15"/>
        <v>0</v>
      </c>
      <c r="W245" s="27">
        <f t="shared" si="16"/>
        <v>0</v>
      </c>
    </row>
    <row r="246" spans="1:23" x14ac:dyDescent="0.35">
      <c r="A246" s="38">
        <v>3979648</v>
      </c>
      <c r="B246" s="38" t="s">
        <v>2070</v>
      </c>
      <c r="C246" s="39" t="s">
        <v>2071</v>
      </c>
      <c r="D246" s="40" t="s">
        <v>14</v>
      </c>
      <c r="E246" s="40" t="s">
        <v>496</v>
      </c>
      <c r="F246" s="40" t="s">
        <v>496</v>
      </c>
      <c r="G246" s="40" t="s">
        <v>569</v>
      </c>
      <c r="H246" s="40" t="s">
        <v>496</v>
      </c>
      <c r="I246" s="40" t="s">
        <v>2072</v>
      </c>
      <c r="J246" s="40" t="s">
        <v>2073</v>
      </c>
      <c r="K246" s="41">
        <v>29</v>
      </c>
      <c r="L246" s="40">
        <v>638884</v>
      </c>
      <c r="M246" s="40">
        <v>494071</v>
      </c>
      <c r="N246" s="40">
        <v>1</v>
      </c>
      <c r="O246" s="42"/>
      <c r="P246" s="42"/>
      <c r="Q246" s="42"/>
      <c r="R246" s="17">
        <f t="shared" si="13"/>
        <v>0</v>
      </c>
      <c r="S246" s="27">
        <f t="shared" si="14"/>
        <v>0</v>
      </c>
      <c r="T246" s="42"/>
      <c r="U246" s="42"/>
      <c r="V246" s="17">
        <f t="shared" si="15"/>
        <v>0</v>
      </c>
      <c r="W246" s="27">
        <f t="shared" si="16"/>
        <v>0</v>
      </c>
    </row>
    <row r="247" spans="1:23" x14ac:dyDescent="0.35">
      <c r="A247" s="38">
        <v>3943341</v>
      </c>
      <c r="B247" s="38" t="s">
        <v>2074</v>
      </c>
      <c r="C247" s="39" t="s">
        <v>2075</v>
      </c>
      <c r="D247" s="40" t="s">
        <v>14</v>
      </c>
      <c r="E247" s="40" t="s">
        <v>496</v>
      </c>
      <c r="F247" s="40" t="s">
        <v>496</v>
      </c>
      <c r="G247" s="40" t="s">
        <v>627</v>
      </c>
      <c r="H247" s="40" t="s">
        <v>496</v>
      </c>
      <c r="I247" s="40" t="s">
        <v>2076</v>
      </c>
      <c r="J247" s="40" t="s">
        <v>2077</v>
      </c>
      <c r="K247" s="41" t="s">
        <v>891</v>
      </c>
      <c r="L247" s="40">
        <v>633970</v>
      </c>
      <c r="M247" s="40">
        <v>487159</v>
      </c>
      <c r="N247" s="40">
        <v>1</v>
      </c>
      <c r="O247" s="42"/>
      <c r="P247" s="42"/>
      <c r="Q247" s="42"/>
      <c r="R247" s="17">
        <f t="shared" si="13"/>
        <v>0</v>
      </c>
      <c r="S247" s="27">
        <f t="shared" si="14"/>
        <v>0</v>
      </c>
      <c r="T247" s="42"/>
      <c r="U247" s="42"/>
      <c r="V247" s="17">
        <f t="shared" si="15"/>
        <v>0</v>
      </c>
      <c r="W247" s="27">
        <f t="shared" si="16"/>
        <v>0</v>
      </c>
    </row>
    <row r="248" spans="1:23" x14ac:dyDescent="0.35">
      <c r="A248" s="38">
        <v>3936779</v>
      </c>
      <c r="B248" s="38" t="s">
        <v>2082</v>
      </c>
      <c r="C248" s="39" t="s">
        <v>2083</v>
      </c>
      <c r="D248" s="40" t="s">
        <v>14</v>
      </c>
      <c r="E248" s="40" t="s">
        <v>496</v>
      </c>
      <c r="F248" s="40" t="s">
        <v>496</v>
      </c>
      <c r="G248" s="40" t="s">
        <v>649</v>
      </c>
      <c r="H248" s="40" t="s">
        <v>496</v>
      </c>
      <c r="I248" s="40" t="s">
        <v>2084</v>
      </c>
      <c r="J248" s="40" t="s">
        <v>2085</v>
      </c>
      <c r="K248" s="41" t="s">
        <v>2013</v>
      </c>
      <c r="L248" s="40">
        <v>638601</v>
      </c>
      <c r="M248" s="40">
        <v>490649</v>
      </c>
      <c r="N248" s="40">
        <v>1</v>
      </c>
      <c r="O248" s="42"/>
      <c r="P248" s="42"/>
      <c r="Q248" s="42"/>
      <c r="R248" s="17">
        <f t="shared" si="13"/>
        <v>0</v>
      </c>
      <c r="S248" s="27">
        <f t="shared" si="14"/>
        <v>0</v>
      </c>
      <c r="T248" s="42"/>
      <c r="U248" s="42"/>
      <c r="V248" s="17">
        <f t="shared" si="15"/>
        <v>0</v>
      </c>
      <c r="W248" s="27">
        <f t="shared" si="16"/>
        <v>0</v>
      </c>
    </row>
    <row r="249" spans="1:23" x14ac:dyDescent="0.35">
      <c r="A249" s="38">
        <v>3936780</v>
      </c>
      <c r="B249" s="38" t="s">
        <v>2086</v>
      </c>
      <c r="C249" s="39" t="s">
        <v>2087</v>
      </c>
      <c r="D249" s="40" t="s">
        <v>14</v>
      </c>
      <c r="E249" s="40" t="s">
        <v>496</v>
      </c>
      <c r="F249" s="40" t="s">
        <v>496</v>
      </c>
      <c r="G249" s="40" t="s">
        <v>649</v>
      </c>
      <c r="H249" s="40" t="s">
        <v>496</v>
      </c>
      <c r="I249" s="40" t="s">
        <v>2084</v>
      </c>
      <c r="J249" s="40" t="s">
        <v>2085</v>
      </c>
      <c r="K249" s="41">
        <v>5</v>
      </c>
      <c r="L249" s="40">
        <v>638258</v>
      </c>
      <c r="M249" s="40">
        <v>490374</v>
      </c>
      <c r="N249" s="40">
        <v>1</v>
      </c>
      <c r="O249" s="42"/>
      <c r="P249" s="42"/>
      <c r="Q249" s="42"/>
      <c r="R249" s="17">
        <f t="shared" si="13"/>
        <v>0</v>
      </c>
      <c r="S249" s="27">
        <f t="shared" si="14"/>
        <v>0</v>
      </c>
      <c r="T249" s="42"/>
      <c r="U249" s="42"/>
      <c r="V249" s="17">
        <f t="shared" si="15"/>
        <v>0</v>
      </c>
      <c r="W249" s="27">
        <f t="shared" si="16"/>
        <v>0</v>
      </c>
    </row>
    <row r="250" spans="1:23" x14ac:dyDescent="0.35">
      <c r="A250" s="38">
        <v>3935269</v>
      </c>
      <c r="B250" s="38" t="s">
        <v>2088</v>
      </c>
      <c r="C250" s="39" t="s">
        <v>2089</v>
      </c>
      <c r="D250" s="40" t="s">
        <v>14</v>
      </c>
      <c r="E250" s="40" t="s">
        <v>496</v>
      </c>
      <c r="F250" s="40" t="s">
        <v>496</v>
      </c>
      <c r="G250" s="40" t="s">
        <v>497</v>
      </c>
      <c r="H250" s="40" t="s">
        <v>496</v>
      </c>
      <c r="I250" s="40" t="s">
        <v>2090</v>
      </c>
      <c r="J250" s="40" t="s">
        <v>2091</v>
      </c>
      <c r="K250" s="41">
        <v>117</v>
      </c>
      <c r="L250" s="40">
        <v>642994</v>
      </c>
      <c r="M250" s="40">
        <v>489009</v>
      </c>
      <c r="N250" s="40">
        <v>1</v>
      </c>
      <c r="O250" s="42"/>
      <c r="P250" s="42"/>
      <c r="Q250" s="42"/>
      <c r="R250" s="17">
        <f t="shared" si="13"/>
        <v>0</v>
      </c>
      <c r="S250" s="27">
        <f t="shared" si="14"/>
        <v>0</v>
      </c>
      <c r="T250" s="42"/>
      <c r="U250" s="42"/>
      <c r="V250" s="17">
        <f t="shared" si="15"/>
        <v>0</v>
      </c>
      <c r="W250" s="27">
        <f t="shared" si="16"/>
        <v>0</v>
      </c>
    </row>
    <row r="251" spans="1:23" x14ac:dyDescent="0.35">
      <c r="A251" s="38">
        <v>3933341</v>
      </c>
      <c r="B251" s="38" t="s">
        <v>2092</v>
      </c>
      <c r="C251" s="39" t="s">
        <v>2093</v>
      </c>
      <c r="D251" s="40" t="s">
        <v>14</v>
      </c>
      <c r="E251" s="40" t="s">
        <v>496</v>
      </c>
      <c r="F251" s="40" t="s">
        <v>496</v>
      </c>
      <c r="G251" s="40" t="s">
        <v>497</v>
      </c>
      <c r="H251" s="40" t="s">
        <v>496</v>
      </c>
      <c r="I251" s="40" t="s">
        <v>2094</v>
      </c>
      <c r="J251" s="40" t="s">
        <v>2095</v>
      </c>
      <c r="K251" s="41">
        <v>1</v>
      </c>
      <c r="L251" s="40">
        <v>642482</v>
      </c>
      <c r="M251" s="40">
        <v>487986</v>
      </c>
      <c r="N251" s="40">
        <v>1</v>
      </c>
      <c r="O251" s="42"/>
      <c r="P251" s="42"/>
      <c r="Q251" s="42"/>
      <c r="R251" s="17">
        <f t="shared" si="13"/>
        <v>0</v>
      </c>
      <c r="S251" s="27">
        <f t="shared" si="14"/>
        <v>0</v>
      </c>
      <c r="T251" s="42"/>
      <c r="U251" s="42"/>
      <c r="V251" s="17">
        <f t="shared" si="15"/>
        <v>0</v>
      </c>
      <c r="W251" s="27">
        <f t="shared" si="16"/>
        <v>0</v>
      </c>
    </row>
    <row r="252" spans="1:23" x14ac:dyDescent="0.35">
      <c r="A252" s="38">
        <v>3923518</v>
      </c>
      <c r="B252" s="38" t="s">
        <v>2101</v>
      </c>
      <c r="C252" s="39" t="s">
        <v>2102</v>
      </c>
      <c r="D252" s="40" t="s">
        <v>14</v>
      </c>
      <c r="E252" s="40" t="s">
        <v>496</v>
      </c>
      <c r="F252" s="40" t="s">
        <v>496</v>
      </c>
      <c r="G252" s="40" t="s">
        <v>578</v>
      </c>
      <c r="H252" s="40" t="s">
        <v>496</v>
      </c>
      <c r="I252" s="40" t="s">
        <v>2098</v>
      </c>
      <c r="J252" s="40" t="s">
        <v>2099</v>
      </c>
      <c r="K252" s="41" t="s">
        <v>599</v>
      </c>
      <c r="L252" s="40">
        <v>634351</v>
      </c>
      <c r="M252" s="40">
        <v>484653</v>
      </c>
      <c r="N252" s="40">
        <v>1</v>
      </c>
      <c r="O252" s="42"/>
      <c r="P252" s="42"/>
      <c r="Q252" s="42"/>
      <c r="R252" s="17">
        <f t="shared" si="13"/>
        <v>0</v>
      </c>
      <c r="S252" s="27">
        <f t="shared" si="14"/>
        <v>0</v>
      </c>
      <c r="T252" s="42"/>
      <c r="U252" s="42"/>
      <c r="V252" s="17">
        <f t="shared" si="15"/>
        <v>0</v>
      </c>
      <c r="W252" s="27">
        <f t="shared" si="16"/>
        <v>0</v>
      </c>
    </row>
    <row r="253" spans="1:23" x14ac:dyDescent="0.35">
      <c r="A253" s="38">
        <v>3925068</v>
      </c>
      <c r="B253" s="38" t="s">
        <v>2103</v>
      </c>
      <c r="C253" s="39" t="s">
        <v>2104</v>
      </c>
      <c r="D253" s="40" t="s">
        <v>14</v>
      </c>
      <c r="E253" s="40" t="s">
        <v>496</v>
      </c>
      <c r="F253" s="40" t="s">
        <v>496</v>
      </c>
      <c r="G253" s="40" t="s">
        <v>578</v>
      </c>
      <c r="H253" s="40" t="s">
        <v>496</v>
      </c>
      <c r="I253" s="40" t="s">
        <v>2098</v>
      </c>
      <c r="J253" s="40" t="s">
        <v>2099</v>
      </c>
      <c r="K253" s="41">
        <v>46</v>
      </c>
      <c r="L253" s="40">
        <v>634552</v>
      </c>
      <c r="M253" s="40">
        <v>485195</v>
      </c>
      <c r="N253" s="40">
        <v>1</v>
      </c>
      <c r="O253" s="42"/>
      <c r="P253" s="42"/>
      <c r="Q253" s="42"/>
      <c r="R253" s="17">
        <f t="shared" si="13"/>
        <v>0</v>
      </c>
      <c r="S253" s="27">
        <f t="shared" si="14"/>
        <v>0</v>
      </c>
      <c r="T253" s="42"/>
      <c r="U253" s="42"/>
      <c r="V253" s="17">
        <f t="shared" si="15"/>
        <v>0</v>
      </c>
      <c r="W253" s="27">
        <f t="shared" si="16"/>
        <v>0</v>
      </c>
    </row>
    <row r="254" spans="1:23" x14ac:dyDescent="0.35">
      <c r="A254" s="38">
        <v>3924009</v>
      </c>
      <c r="B254" s="38" t="s">
        <v>2105</v>
      </c>
      <c r="C254" s="39" t="s">
        <v>2106</v>
      </c>
      <c r="D254" s="40" t="s">
        <v>14</v>
      </c>
      <c r="E254" s="40" t="s">
        <v>496</v>
      </c>
      <c r="F254" s="40" t="s">
        <v>496</v>
      </c>
      <c r="G254" s="40" t="s">
        <v>578</v>
      </c>
      <c r="H254" s="40" t="s">
        <v>496</v>
      </c>
      <c r="I254" s="40" t="s">
        <v>2098</v>
      </c>
      <c r="J254" s="40" t="s">
        <v>2099</v>
      </c>
      <c r="K254" s="41" t="s">
        <v>2107</v>
      </c>
      <c r="L254" s="40">
        <v>634441</v>
      </c>
      <c r="M254" s="40">
        <v>485141</v>
      </c>
      <c r="N254" s="40">
        <v>1</v>
      </c>
      <c r="O254" s="42"/>
      <c r="P254" s="42"/>
      <c r="Q254" s="42"/>
      <c r="R254" s="17">
        <f t="shared" si="13"/>
        <v>0</v>
      </c>
      <c r="S254" s="27">
        <f t="shared" si="14"/>
        <v>0</v>
      </c>
      <c r="T254" s="42"/>
      <c r="U254" s="42"/>
      <c r="V254" s="17">
        <f t="shared" si="15"/>
        <v>0</v>
      </c>
      <c r="W254" s="27">
        <f t="shared" si="16"/>
        <v>0</v>
      </c>
    </row>
    <row r="255" spans="1:23" x14ac:dyDescent="0.35">
      <c r="A255" s="38">
        <v>3923090</v>
      </c>
      <c r="B255" s="38" t="s">
        <v>2108</v>
      </c>
      <c r="C255" s="39" t="s">
        <v>2109</v>
      </c>
      <c r="D255" s="40" t="s">
        <v>14</v>
      </c>
      <c r="E255" s="40" t="s">
        <v>496</v>
      </c>
      <c r="F255" s="40" t="s">
        <v>496</v>
      </c>
      <c r="G255" s="40" t="s">
        <v>578</v>
      </c>
      <c r="H255" s="40" t="s">
        <v>496</v>
      </c>
      <c r="I255" s="40" t="s">
        <v>2098</v>
      </c>
      <c r="J255" s="40" t="s">
        <v>2099</v>
      </c>
      <c r="K255" s="41">
        <v>56</v>
      </c>
      <c r="L255" s="40">
        <v>634388</v>
      </c>
      <c r="M255" s="40">
        <v>484890</v>
      </c>
      <c r="N255" s="40">
        <v>1</v>
      </c>
      <c r="O255" s="42"/>
      <c r="P255" s="42"/>
      <c r="Q255" s="42"/>
      <c r="R255" s="17">
        <f t="shared" si="13"/>
        <v>0</v>
      </c>
      <c r="S255" s="27">
        <f t="shared" si="14"/>
        <v>0</v>
      </c>
      <c r="T255" s="42"/>
      <c r="U255" s="42"/>
      <c r="V255" s="17">
        <f t="shared" si="15"/>
        <v>0</v>
      </c>
      <c r="W255" s="27">
        <f t="shared" si="16"/>
        <v>0</v>
      </c>
    </row>
    <row r="256" spans="1:23" x14ac:dyDescent="0.35">
      <c r="A256" s="38">
        <v>3971149</v>
      </c>
      <c r="B256" s="38" t="s">
        <v>2110</v>
      </c>
      <c r="C256" s="39" t="s">
        <v>2111</v>
      </c>
      <c r="D256" s="40" t="s">
        <v>14</v>
      </c>
      <c r="E256" s="40" t="s">
        <v>496</v>
      </c>
      <c r="F256" s="40" t="s">
        <v>496</v>
      </c>
      <c r="G256" s="40" t="s">
        <v>524</v>
      </c>
      <c r="H256" s="40" t="s">
        <v>496</v>
      </c>
      <c r="I256" s="40" t="s">
        <v>2112</v>
      </c>
      <c r="J256" s="40" t="s">
        <v>2113</v>
      </c>
      <c r="K256" s="41">
        <v>11</v>
      </c>
      <c r="L256" s="40">
        <v>632490</v>
      </c>
      <c r="M256" s="40">
        <v>493499</v>
      </c>
      <c r="N256" s="40">
        <v>1</v>
      </c>
      <c r="O256" s="42"/>
      <c r="P256" s="42"/>
      <c r="Q256" s="42"/>
      <c r="R256" s="17">
        <f t="shared" si="13"/>
        <v>0</v>
      </c>
      <c r="S256" s="27">
        <f t="shared" si="14"/>
        <v>0</v>
      </c>
      <c r="T256" s="42"/>
      <c r="U256" s="42"/>
      <c r="V256" s="17">
        <f t="shared" si="15"/>
        <v>0</v>
      </c>
      <c r="W256" s="27">
        <f t="shared" si="16"/>
        <v>0</v>
      </c>
    </row>
    <row r="257" spans="1:23" x14ac:dyDescent="0.35">
      <c r="A257" s="38">
        <v>3993345</v>
      </c>
      <c r="B257" s="38" t="s">
        <v>2117</v>
      </c>
      <c r="C257" s="39" t="s">
        <v>2118</v>
      </c>
      <c r="D257" s="40" t="s">
        <v>14</v>
      </c>
      <c r="E257" s="40" t="s">
        <v>496</v>
      </c>
      <c r="F257" s="40" t="s">
        <v>496</v>
      </c>
      <c r="G257" s="40" t="s">
        <v>606</v>
      </c>
      <c r="H257" s="40" t="s">
        <v>496</v>
      </c>
      <c r="I257" s="40" t="s">
        <v>2119</v>
      </c>
      <c r="J257" s="40" t="s">
        <v>2120</v>
      </c>
      <c r="K257" s="41">
        <v>2</v>
      </c>
      <c r="L257" s="40">
        <v>640437</v>
      </c>
      <c r="M257" s="40">
        <v>477905</v>
      </c>
      <c r="N257" s="40">
        <v>1</v>
      </c>
      <c r="O257" s="42"/>
      <c r="P257" s="42"/>
      <c r="Q257" s="42"/>
      <c r="R257" s="17">
        <f t="shared" si="13"/>
        <v>0</v>
      </c>
      <c r="S257" s="27">
        <f t="shared" si="14"/>
        <v>0</v>
      </c>
      <c r="T257" s="42"/>
      <c r="U257" s="42"/>
      <c r="V257" s="17">
        <f t="shared" si="15"/>
        <v>0</v>
      </c>
      <c r="W257" s="27">
        <f t="shared" si="16"/>
        <v>0</v>
      </c>
    </row>
    <row r="258" spans="1:23" x14ac:dyDescent="0.35">
      <c r="A258" s="38">
        <v>3939003</v>
      </c>
      <c r="B258" s="38" t="s">
        <v>2121</v>
      </c>
      <c r="C258" s="39" t="s">
        <v>2122</v>
      </c>
      <c r="D258" s="40" t="s">
        <v>14</v>
      </c>
      <c r="E258" s="40" t="s">
        <v>496</v>
      </c>
      <c r="F258" s="40" t="s">
        <v>496</v>
      </c>
      <c r="G258" s="40" t="s">
        <v>613</v>
      </c>
      <c r="H258" s="40" t="s">
        <v>496</v>
      </c>
      <c r="I258" s="40" t="s">
        <v>2123</v>
      </c>
      <c r="J258" s="40" t="s">
        <v>2124</v>
      </c>
      <c r="K258" s="41">
        <v>4</v>
      </c>
      <c r="L258" s="40">
        <v>639502</v>
      </c>
      <c r="M258" s="40">
        <v>485348</v>
      </c>
      <c r="N258" s="40">
        <v>1</v>
      </c>
      <c r="O258" s="42"/>
      <c r="P258" s="42"/>
      <c r="Q258" s="42"/>
      <c r="R258" s="17">
        <f t="shared" si="13"/>
        <v>0</v>
      </c>
      <c r="S258" s="27">
        <f t="shared" si="14"/>
        <v>0</v>
      </c>
      <c r="T258" s="42"/>
      <c r="U258" s="42"/>
      <c r="V258" s="17">
        <f t="shared" si="15"/>
        <v>0</v>
      </c>
      <c r="W258" s="27">
        <f t="shared" si="16"/>
        <v>0</v>
      </c>
    </row>
    <row r="259" spans="1:23" x14ac:dyDescent="0.35">
      <c r="A259" s="38">
        <v>3922694</v>
      </c>
      <c r="B259" s="38" t="s">
        <v>2125</v>
      </c>
      <c r="C259" s="39" t="s">
        <v>2126</v>
      </c>
      <c r="D259" s="40" t="s">
        <v>14</v>
      </c>
      <c r="E259" s="40" t="s">
        <v>496</v>
      </c>
      <c r="F259" s="40" t="s">
        <v>496</v>
      </c>
      <c r="G259" s="40" t="s">
        <v>549</v>
      </c>
      <c r="H259" s="40" t="s">
        <v>496</v>
      </c>
      <c r="I259" s="40" t="s">
        <v>2127</v>
      </c>
      <c r="J259" s="40" t="s">
        <v>2128</v>
      </c>
      <c r="K259" s="41">
        <v>43</v>
      </c>
      <c r="L259" s="40">
        <v>637844</v>
      </c>
      <c r="M259" s="40">
        <v>480996</v>
      </c>
      <c r="N259" s="40">
        <v>1</v>
      </c>
      <c r="O259" s="42"/>
      <c r="P259" s="42"/>
      <c r="Q259" s="42"/>
      <c r="R259" s="17">
        <f t="shared" si="13"/>
        <v>0</v>
      </c>
      <c r="S259" s="27">
        <f t="shared" si="14"/>
        <v>0</v>
      </c>
      <c r="T259" s="42"/>
      <c r="U259" s="42"/>
      <c r="V259" s="17">
        <f t="shared" si="15"/>
        <v>0</v>
      </c>
      <c r="W259" s="27">
        <f t="shared" si="16"/>
        <v>0</v>
      </c>
    </row>
    <row r="260" spans="1:23" x14ac:dyDescent="0.35">
      <c r="A260" s="38">
        <v>3937161</v>
      </c>
      <c r="B260" s="38" t="s">
        <v>2129</v>
      </c>
      <c r="C260" s="39" t="s">
        <v>2130</v>
      </c>
      <c r="D260" s="40" t="s">
        <v>14</v>
      </c>
      <c r="E260" s="40" t="s">
        <v>496</v>
      </c>
      <c r="F260" s="40" t="s">
        <v>496</v>
      </c>
      <c r="G260" s="40" t="s">
        <v>613</v>
      </c>
      <c r="H260" s="40" t="s">
        <v>496</v>
      </c>
      <c r="I260" s="40" t="s">
        <v>2131</v>
      </c>
      <c r="J260" s="40" t="s">
        <v>2132</v>
      </c>
      <c r="K260" s="41">
        <v>24</v>
      </c>
      <c r="L260" s="40">
        <v>636469</v>
      </c>
      <c r="M260" s="40">
        <v>488944</v>
      </c>
      <c r="N260" s="40">
        <v>1</v>
      </c>
      <c r="O260" s="42"/>
      <c r="P260" s="42"/>
      <c r="Q260" s="42"/>
      <c r="R260" s="17">
        <f t="shared" si="13"/>
        <v>0</v>
      </c>
      <c r="S260" s="27">
        <f t="shared" si="14"/>
        <v>0</v>
      </c>
      <c r="T260" s="42"/>
      <c r="U260" s="42"/>
      <c r="V260" s="17">
        <f t="shared" si="15"/>
        <v>0</v>
      </c>
      <c r="W260" s="27">
        <f t="shared" si="16"/>
        <v>0</v>
      </c>
    </row>
    <row r="261" spans="1:23" x14ac:dyDescent="0.35">
      <c r="A261" s="38">
        <v>3986000</v>
      </c>
      <c r="B261" s="38" t="s">
        <v>2143</v>
      </c>
      <c r="C261" s="39" t="s">
        <v>2144</v>
      </c>
      <c r="D261" s="40" t="s">
        <v>14</v>
      </c>
      <c r="E261" s="40" t="s">
        <v>496</v>
      </c>
      <c r="F261" s="40" t="s">
        <v>496</v>
      </c>
      <c r="G261" s="40" t="s">
        <v>606</v>
      </c>
      <c r="H261" s="40" t="s">
        <v>496</v>
      </c>
      <c r="I261" s="40" t="s">
        <v>2145</v>
      </c>
      <c r="J261" s="40" t="s">
        <v>2146</v>
      </c>
      <c r="K261" s="41" t="s">
        <v>2147</v>
      </c>
      <c r="L261" s="40">
        <v>637869</v>
      </c>
      <c r="M261" s="40">
        <v>477518</v>
      </c>
      <c r="N261" s="40">
        <v>1</v>
      </c>
      <c r="O261" s="42"/>
      <c r="P261" s="42"/>
      <c r="Q261" s="42"/>
      <c r="R261" s="17">
        <f t="shared" si="13"/>
        <v>0</v>
      </c>
      <c r="S261" s="27">
        <f t="shared" si="14"/>
        <v>0</v>
      </c>
      <c r="T261" s="42"/>
      <c r="U261" s="42"/>
      <c r="V261" s="17">
        <f t="shared" si="15"/>
        <v>0</v>
      </c>
      <c r="W261" s="27">
        <f t="shared" si="16"/>
        <v>0</v>
      </c>
    </row>
    <row r="262" spans="1:23" x14ac:dyDescent="0.35">
      <c r="A262" s="38">
        <v>3936311</v>
      </c>
      <c r="B262" s="38" t="s">
        <v>2148</v>
      </c>
      <c r="C262" s="39" t="s">
        <v>2149</v>
      </c>
      <c r="D262" s="40" t="s">
        <v>14</v>
      </c>
      <c r="E262" s="40" t="s">
        <v>496</v>
      </c>
      <c r="F262" s="40" t="s">
        <v>496</v>
      </c>
      <c r="G262" s="40" t="s">
        <v>649</v>
      </c>
      <c r="H262" s="40" t="s">
        <v>496</v>
      </c>
      <c r="I262" s="40" t="s">
        <v>2150</v>
      </c>
      <c r="J262" s="40" t="s">
        <v>2151</v>
      </c>
      <c r="K262" s="41">
        <v>4</v>
      </c>
      <c r="L262" s="40">
        <v>639740</v>
      </c>
      <c r="M262" s="40">
        <v>489732</v>
      </c>
      <c r="N262" s="40">
        <v>1</v>
      </c>
      <c r="O262" s="42"/>
      <c r="P262" s="42"/>
      <c r="Q262" s="42"/>
      <c r="R262" s="17">
        <f t="shared" si="13"/>
        <v>0</v>
      </c>
      <c r="S262" s="27">
        <f t="shared" si="14"/>
        <v>0</v>
      </c>
      <c r="T262" s="42"/>
      <c r="U262" s="42"/>
      <c r="V262" s="17">
        <f t="shared" si="15"/>
        <v>0</v>
      </c>
      <c r="W262" s="27">
        <f t="shared" si="16"/>
        <v>0</v>
      </c>
    </row>
    <row r="263" spans="1:23" x14ac:dyDescent="0.35">
      <c r="A263" s="38">
        <v>3936042</v>
      </c>
      <c r="B263" s="38" t="s">
        <v>2154</v>
      </c>
      <c r="C263" s="39" t="s">
        <v>2155</v>
      </c>
      <c r="D263" s="40" t="s">
        <v>14</v>
      </c>
      <c r="E263" s="40" t="s">
        <v>496</v>
      </c>
      <c r="F263" s="40" t="s">
        <v>496</v>
      </c>
      <c r="G263" s="40" t="s">
        <v>649</v>
      </c>
      <c r="H263" s="40" t="s">
        <v>496</v>
      </c>
      <c r="I263" s="40" t="s">
        <v>2152</v>
      </c>
      <c r="J263" s="40" t="s">
        <v>2153</v>
      </c>
      <c r="K263" s="41">
        <v>86</v>
      </c>
      <c r="L263" s="40">
        <v>638687</v>
      </c>
      <c r="M263" s="40">
        <v>489880</v>
      </c>
      <c r="N263" s="40">
        <v>1</v>
      </c>
      <c r="O263" s="42"/>
      <c r="P263" s="42"/>
      <c r="Q263" s="42"/>
      <c r="R263" s="17">
        <f t="shared" si="13"/>
        <v>0</v>
      </c>
      <c r="S263" s="27">
        <f t="shared" si="14"/>
        <v>0</v>
      </c>
      <c r="T263" s="42"/>
      <c r="U263" s="42"/>
      <c r="V263" s="17">
        <f t="shared" si="15"/>
        <v>0</v>
      </c>
      <c r="W263" s="27">
        <f t="shared" si="16"/>
        <v>0</v>
      </c>
    </row>
    <row r="264" spans="1:23" x14ac:dyDescent="0.35">
      <c r="A264" s="38">
        <v>3935311</v>
      </c>
      <c r="B264" s="38" t="s">
        <v>2156</v>
      </c>
      <c r="C264" s="39" t="s">
        <v>2157</v>
      </c>
      <c r="D264" s="40" t="s">
        <v>14</v>
      </c>
      <c r="E264" s="40" t="s">
        <v>496</v>
      </c>
      <c r="F264" s="40" t="s">
        <v>496</v>
      </c>
      <c r="G264" s="40" t="s">
        <v>497</v>
      </c>
      <c r="H264" s="40" t="s">
        <v>496</v>
      </c>
      <c r="I264" s="40" t="s">
        <v>2158</v>
      </c>
      <c r="J264" s="40" t="s">
        <v>2159</v>
      </c>
      <c r="K264" s="41">
        <v>4</v>
      </c>
      <c r="L264" s="40">
        <v>643743</v>
      </c>
      <c r="M264" s="40">
        <v>487607</v>
      </c>
      <c r="N264" s="40">
        <v>1</v>
      </c>
      <c r="O264" s="42"/>
      <c r="P264" s="42"/>
      <c r="Q264" s="42"/>
      <c r="R264" s="17">
        <f t="shared" si="13"/>
        <v>0</v>
      </c>
      <c r="S264" s="27">
        <f t="shared" si="14"/>
        <v>0</v>
      </c>
      <c r="T264" s="42"/>
      <c r="U264" s="42"/>
      <c r="V264" s="17">
        <f t="shared" si="15"/>
        <v>0</v>
      </c>
      <c r="W264" s="27">
        <f t="shared" si="16"/>
        <v>0</v>
      </c>
    </row>
    <row r="265" spans="1:23" x14ac:dyDescent="0.35">
      <c r="A265" s="38">
        <v>3993385</v>
      </c>
      <c r="B265" s="38" t="s">
        <v>2160</v>
      </c>
      <c r="C265" s="39" t="s">
        <v>2161</v>
      </c>
      <c r="D265" s="40" t="s">
        <v>14</v>
      </c>
      <c r="E265" s="40" t="s">
        <v>496</v>
      </c>
      <c r="F265" s="40" t="s">
        <v>496</v>
      </c>
      <c r="G265" s="40" t="s">
        <v>606</v>
      </c>
      <c r="H265" s="40" t="s">
        <v>496</v>
      </c>
      <c r="I265" s="40" t="s">
        <v>2162</v>
      </c>
      <c r="J265" s="40" t="s">
        <v>2163</v>
      </c>
      <c r="K265" s="41">
        <v>3</v>
      </c>
      <c r="L265" s="40">
        <v>639976</v>
      </c>
      <c r="M265" s="40">
        <v>478281</v>
      </c>
      <c r="N265" s="40">
        <v>1</v>
      </c>
      <c r="O265" s="42"/>
      <c r="P265" s="42"/>
      <c r="Q265" s="42"/>
      <c r="R265" s="17">
        <f t="shared" si="13"/>
        <v>0</v>
      </c>
      <c r="S265" s="27">
        <f t="shared" si="14"/>
        <v>0</v>
      </c>
      <c r="T265" s="42"/>
      <c r="U265" s="42"/>
      <c r="V265" s="17">
        <f t="shared" si="15"/>
        <v>0</v>
      </c>
      <c r="W265" s="27">
        <f t="shared" si="16"/>
        <v>0</v>
      </c>
    </row>
    <row r="266" spans="1:23" x14ac:dyDescent="0.35">
      <c r="A266" s="38">
        <v>3955541</v>
      </c>
      <c r="B266" s="38" t="s">
        <v>2168</v>
      </c>
      <c r="C266" s="39" t="s">
        <v>2169</v>
      </c>
      <c r="D266" s="40" t="s">
        <v>14</v>
      </c>
      <c r="E266" s="40" t="s">
        <v>496</v>
      </c>
      <c r="F266" s="40" t="s">
        <v>496</v>
      </c>
      <c r="G266" s="40" t="s">
        <v>515</v>
      </c>
      <c r="H266" s="40" t="s">
        <v>496</v>
      </c>
      <c r="I266" s="40" t="s">
        <v>2170</v>
      </c>
      <c r="J266" s="40" t="s">
        <v>2171</v>
      </c>
      <c r="K266" s="41">
        <v>27</v>
      </c>
      <c r="L266" s="40">
        <v>630177</v>
      </c>
      <c r="M266" s="40">
        <v>485827</v>
      </c>
      <c r="N266" s="40">
        <v>1</v>
      </c>
      <c r="O266" s="42"/>
      <c r="P266" s="42"/>
      <c r="Q266" s="42"/>
      <c r="R266" s="17">
        <f t="shared" si="13"/>
        <v>0</v>
      </c>
      <c r="S266" s="27">
        <f t="shared" si="14"/>
        <v>0</v>
      </c>
      <c r="T266" s="42"/>
      <c r="U266" s="42"/>
      <c r="V266" s="17">
        <f t="shared" si="15"/>
        <v>0</v>
      </c>
      <c r="W266" s="27">
        <f t="shared" si="16"/>
        <v>0</v>
      </c>
    </row>
    <row r="267" spans="1:23" x14ac:dyDescent="0.35">
      <c r="A267" s="38">
        <v>3968830</v>
      </c>
      <c r="B267" s="38" t="s">
        <v>2176</v>
      </c>
      <c r="C267" s="39" t="s">
        <v>2177</v>
      </c>
      <c r="D267" s="40" t="s">
        <v>14</v>
      </c>
      <c r="E267" s="40" t="s">
        <v>496</v>
      </c>
      <c r="F267" s="40" t="s">
        <v>496</v>
      </c>
      <c r="G267" s="40" t="s">
        <v>643</v>
      </c>
      <c r="H267" s="40" t="s">
        <v>496</v>
      </c>
      <c r="I267" s="40" t="s">
        <v>235</v>
      </c>
      <c r="J267" s="40" t="s">
        <v>236</v>
      </c>
      <c r="K267" s="41">
        <v>15</v>
      </c>
      <c r="L267" s="40">
        <v>633030</v>
      </c>
      <c r="M267" s="40">
        <v>498076</v>
      </c>
      <c r="N267" s="40">
        <v>1</v>
      </c>
      <c r="O267" s="42"/>
      <c r="P267" s="42"/>
      <c r="Q267" s="42"/>
      <c r="R267" s="17">
        <f t="shared" si="13"/>
        <v>0</v>
      </c>
      <c r="S267" s="27">
        <f t="shared" si="14"/>
        <v>0</v>
      </c>
      <c r="T267" s="42"/>
      <c r="U267" s="42"/>
      <c r="V267" s="17">
        <f t="shared" si="15"/>
        <v>0</v>
      </c>
      <c r="W267" s="27">
        <f t="shared" si="16"/>
        <v>0</v>
      </c>
    </row>
    <row r="268" spans="1:23" x14ac:dyDescent="0.35">
      <c r="A268" s="38">
        <v>3985613</v>
      </c>
      <c r="B268" s="38" t="s">
        <v>2190</v>
      </c>
      <c r="C268" s="39" t="s">
        <v>2191</v>
      </c>
      <c r="D268" s="40" t="s">
        <v>14</v>
      </c>
      <c r="E268" s="40" t="s">
        <v>496</v>
      </c>
      <c r="F268" s="40" t="s">
        <v>496</v>
      </c>
      <c r="G268" s="40" t="s">
        <v>569</v>
      </c>
      <c r="H268" s="40" t="s">
        <v>496</v>
      </c>
      <c r="I268" s="40" t="s">
        <v>2192</v>
      </c>
      <c r="J268" s="40" t="s">
        <v>2193</v>
      </c>
      <c r="K268" s="41">
        <v>4</v>
      </c>
      <c r="L268" s="40">
        <v>640468</v>
      </c>
      <c r="M268" s="40">
        <v>491846</v>
      </c>
      <c r="N268" s="40">
        <v>1</v>
      </c>
      <c r="O268" s="42"/>
      <c r="P268" s="42"/>
      <c r="Q268" s="42"/>
      <c r="R268" s="17">
        <f t="shared" si="13"/>
        <v>0</v>
      </c>
      <c r="S268" s="27">
        <f t="shared" si="14"/>
        <v>0</v>
      </c>
      <c r="T268" s="42"/>
      <c r="U268" s="42"/>
      <c r="V268" s="17">
        <f t="shared" si="15"/>
        <v>0</v>
      </c>
      <c r="W268" s="27">
        <f t="shared" si="16"/>
        <v>0</v>
      </c>
    </row>
    <row r="269" spans="1:23" x14ac:dyDescent="0.35">
      <c r="A269" s="38">
        <v>3985618</v>
      </c>
      <c r="B269" s="38" t="s">
        <v>2197</v>
      </c>
      <c r="C269" s="39" t="s">
        <v>2198</v>
      </c>
      <c r="D269" s="40" t="s">
        <v>14</v>
      </c>
      <c r="E269" s="40" t="s">
        <v>496</v>
      </c>
      <c r="F269" s="40" t="s">
        <v>496</v>
      </c>
      <c r="G269" s="40" t="s">
        <v>569</v>
      </c>
      <c r="H269" s="40" t="s">
        <v>496</v>
      </c>
      <c r="I269" s="40" t="s">
        <v>2199</v>
      </c>
      <c r="J269" s="40" t="s">
        <v>2200</v>
      </c>
      <c r="K269" s="41">
        <v>2</v>
      </c>
      <c r="L269" s="40">
        <v>638403</v>
      </c>
      <c r="M269" s="40">
        <v>494217</v>
      </c>
      <c r="N269" s="40">
        <v>1</v>
      </c>
      <c r="O269" s="42"/>
      <c r="P269" s="42"/>
      <c r="Q269" s="42"/>
      <c r="R269" s="17">
        <f t="shared" si="13"/>
        <v>0</v>
      </c>
      <c r="S269" s="27">
        <f t="shared" si="14"/>
        <v>0</v>
      </c>
      <c r="T269" s="42"/>
      <c r="U269" s="42"/>
      <c r="V269" s="17">
        <f t="shared" si="15"/>
        <v>0</v>
      </c>
      <c r="W269" s="27">
        <f t="shared" si="16"/>
        <v>0</v>
      </c>
    </row>
    <row r="270" spans="1:23" x14ac:dyDescent="0.35">
      <c r="A270" s="38">
        <v>3979614</v>
      </c>
      <c r="B270" s="38" t="s">
        <v>2201</v>
      </c>
      <c r="C270" s="39" t="s">
        <v>2202</v>
      </c>
      <c r="D270" s="40" t="s">
        <v>14</v>
      </c>
      <c r="E270" s="40" t="s">
        <v>496</v>
      </c>
      <c r="F270" s="40" t="s">
        <v>496</v>
      </c>
      <c r="G270" s="40" t="s">
        <v>569</v>
      </c>
      <c r="H270" s="40" t="s">
        <v>496</v>
      </c>
      <c r="I270" s="40" t="s">
        <v>2199</v>
      </c>
      <c r="J270" s="40" t="s">
        <v>2200</v>
      </c>
      <c r="K270" s="41">
        <v>20</v>
      </c>
      <c r="L270" s="40">
        <v>639140</v>
      </c>
      <c r="M270" s="40">
        <v>494473</v>
      </c>
      <c r="N270" s="40">
        <v>1</v>
      </c>
      <c r="O270" s="42"/>
      <c r="P270" s="42"/>
      <c r="Q270" s="42"/>
      <c r="R270" s="17">
        <f t="shared" si="13"/>
        <v>0</v>
      </c>
      <c r="S270" s="27">
        <f t="shared" si="14"/>
        <v>0</v>
      </c>
      <c r="T270" s="42"/>
      <c r="U270" s="42"/>
      <c r="V270" s="17">
        <f t="shared" si="15"/>
        <v>0</v>
      </c>
      <c r="W270" s="27">
        <f t="shared" si="16"/>
        <v>0</v>
      </c>
    </row>
    <row r="271" spans="1:23" x14ac:dyDescent="0.35">
      <c r="A271" s="38">
        <v>3937597</v>
      </c>
      <c r="B271" s="38" t="s">
        <v>2203</v>
      </c>
      <c r="C271" s="39" t="s">
        <v>2204</v>
      </c>
      <c r="D271" s="40" t="s">
        <v>14</v>
      </c>
      <c r="E271" s="40" t="s">
        <v>496</v>
      </c>
      <c r="F271" s="40" t="s">
        <v>496</v>
      </c>
      <c r="G271" s="40" t="s">
        <v>613</v>
      </c>
      <c r="H271" s="40" t="s">
        <v>496</v>
      </c>
      <c r="I271" s="40" t="s">
        <v>2205</v>
      </c>
      <c r="J271" s="40" t="s">
        <v>2206</v>
      </c>
      <c r="K271" s="41" t="s">
        <v>2207</v>
      </c>
      <c r="L271" s="40">
        <v>636569</v>
      </c>
      <c r="M271" s="40">
        <v>487328</v>
      </c>
      <c r="N271" s="40">
        <v>1</v>
      </c>
      <c r="O271" s="42"/>
      <c r="P271" s="42"/>
      <c r="Q271" s="42"/>
      <c r="R271" s="17">
        <f t="shared" si="13"/>
        <v>0</v>
      </c>
      <c r="S271" s="27">
        <f t="shared" si="14"/>
        <v>0</v>
      </c>
      <c r="T271" s="42"/>
      <c r="U271" s="42"/>
      <c r="V271" s="17">
        <f t="shared" si="15"/>
        <v>0</v>
      </c>
      <c r="W271" s="27">
        <f t="shared" si="16"/>
        <v>0</v>
      </c>
    </row>
    <row r="272" spans="1:23" x14ac:dyDescent="0.35">
      <c r="A272" s="38">
        <v>3917680</v>
      </c>
      <c r="B272" s="38" t="s">
        <v>2208</v>
      </c>
      <c r="C272" s="39" t="s">
        <v>2209</v>
      </c>
      <c r="D272" s="40" t="s">
        <v>14</v>
      </c>
      <c r="E272" s="40" t="s">
        <v>496</v>
      </c>
      <c r="F272" s="40" t="s">
        <v>496</v>
      </c>
      <c r="G272" s="40" t="s">
        <v>549</v>
      </c>
      <c r="H272" s="40" t="s">
        <v>496</v>
      </c>
      <c r="I272" s="40" t="s">
        <v>2210</v>
      </c>
      <c r="J272" s="40" t="s">
        <v>2211</v>
      </c>
      <c r="K272" s="41">
        <v>25</v>
      </c>
      <c r="L272" s="40">
        <v>638170</v>
      </c>
      <c r="M272" s="40">
        <v>482798</v>
      </c>
      <c r="N272" s="40">
        <v>1</v>
      </c>
      <c r="O272" s="42"/>
      <c r="P272" s="42"/>
      <c r="Q272" s="42"/>
      <c r="R272" s="17">
        <f t="shared" si="13"/>
        <v>0</v>
      </c>
      <c r="S272" s="27">
        <f t="shared" si="14"/>
        <v>0</v>
      </c>
      <c r="T272" s="42"/>
      <c r="U272" s="42"/>
      <c r="V272" s="17">
        <f t="shared" si="15"/>
        <v>0</v>
      </c>
      <c r="W272" s="27">
        <f t="shared" si="16"/>
        <v>0</v>
      </c>
    </row>
    <row r="273" spans="1:23" x14ac:dyDescent="0.35">
      <c r="A273" s="38">
        <v>3935326</v>
      </c>
      <c r="B273" s="38" t="s">
        <v>2220</v>
      </c>
      <c r="C273" s="39" t="s">
        <v>2221</v>
      </c>
      <c r="D273" s="40" t="s">
        <v>14</v>
      </c>
      <c r="E273" s="40" t="s">
        <v>496</v>
      </c>
      <c r="F273" s="40" t="s">
        <v>496</v>
      </c>
      <c r="G273" s="40" t="s">
        <v>497</v>
      </c>
      <c r="H273" s="40" t="s">
        <v>496</v>
      </c>
      <c r="I273" s="40" t="s">
        <v>2218</v>
      </c>
      <c r="J273" s="40" t="s">
        <v>2219</v>
      </c>
      <c r="K273" s="41">
        <v>12</v>
      </c>
      <c r="L273" s="40">
        <v>643466</v>
      </c>
      <c r="M273" s="40">
        <v>486654</v>
      </c>
      <c r="N273" s="40">
        <v>1</v>
      </c>
      <c r="O273" s="42"/>
      <c r="P273" s="42"/>
      <c r="Q273" s="42"/>
      <c r="R273" s="17">
        <f t="shared" ref="R273:R320" si="17">ROUND(Q273*0.23,2)</f>
        <v>0</v>
      </c>
      <c r="S273" s="27">
        <f t="shared" ref="S273:S320" si="18">ROUND(Q273,2)+R273</f>
        <v>0</v>
      </c>
      <c r="T273" s="42"/>
      <c r="U273" s="42"/>
      <c r="V273" s="17">
        <f t="shared" ref="V273:V320" si="19">ROUND(U273*0.23,2)</f>
        <v>0</v>
      </c>
      <c r="W273" s="27">
        <f t="shared" ref="W273:W320" si="20">ROUND(U273,2)+V273</f>
        <v>0</v>
      </c>
    </row>
    <row r="274" spans="1:23" x14ac:dyDescent="0.35">
      <c r="A274" s="38">
        <v>3923660</v>
      </c>
      <c r="B274" s="38" t="s">
        <v>2227</v>
      </c>
      <c r="C274" s="39" t="s">
        <v>2228</v>
      </c>
      <c r="D274" s="40" t="s">
        <v>14</v>
      </c>
      <c r="E274" s="40" t="s">
        <v>496</v>
      </c>
      <c r="F274" s="40" t="s">
        <v>496</v>
      </c>
      <c r="G274" s="40" t="s">
        <v>578</v>
      </c>
      <c r="H274" s="40" t="s">
        <v>496</v>
      </c>
      <c r="I274" s="40" t="s">
        <v>2229</v>
      </c>
      <c r="J274" s="40" t="s">
        <v>2230</v>
      </c>
      <c r="K274" s="41">
        <v>3</v>
      </c>
      <c r="L274" s="40">
        <v>634309</v>
      </c>
      <c r="M274" s="40">
        <v>483996</v>
      </c>
      <c r="N274" s="40">
        <v>1</v>
      </c>
      <c r="O274" s="42"/>
      <c r="P274" s="42"/>
      <c r="Q274" s="42"/>
      <c r="R274" s="17">
        <f t="shared" si="17"/>
        <v>0</v>
      </c>
      <c r="S274" s="27">
        <f t="shared" si="18"/>
        <v>0</v>
      </c>
      <c r="T274" s="42"/>
      <c r="U274" s="42"/>
      <c r="V274" s="17">
        <f t="shared" si="19"/>
        <v>0</v>
      </c>
      <c r="W274" s="27">
        <f t="shared" si="20"/>
        <v>0</v>
      </c>
    </row>
    <row r="275" spans="1:23" x14ac:dyDescent="0.35">
      <c r="A275" s="38">
        <v>3968867</v>
      </c>
      <c r="B275" s="38" t="s">
        <v>2231</v>
      </c>
      <c r="C275" s="39" t="s">
        <v>2232</v>
      </c>
      <c r="D275" s="40" t="s">
        <v>14</v>
      </c>
      <c r="E275" s="40" t="s">
        <v>496</v>
      </c>
      <c r="F275" s="40" t="s">
        <v>496</v>
      </c>
      <c r="G275" s="40" t="s">
        <v>643</v>
      </c>
      <c r="H275" s="40" t="s">
        <v>496</v>
      </c>
      <c r="I275" s="40" t="s">
        <v>2233</v>
      </c>
      <c r="J275" s="40" t="s">
        <v>2234</v>
      </c>
      <c r="K275" s="41">
        <v>1</v>
      </c>
      <c r="L275" s="40">
        <v>633112</v>
      </c>
      <c r="M275" s="40">
        <v>495988</v>
      </c>
      <c r="N275" s="40">
        <v>1</v>
      </c>
      <c r="O275" s="42"/>
      <c r="P275" s="42"/>
      <c r="Q275" s="42"/>
      <c r="R275" s="17">
        <f t="shared" si="17"/>
        <v>0</v>
      </c>
      <c r="S275" s="27">
        <f t="shared" si="18"/>
        <v>0</v>
      </c>
      <c r="T275" s="42"/>
      <c r="U275" s="42"/>
      <c r="V275" s="17">
        <f t="shared" si="19"/>
        <v>0</v>
      </c>
      <c r="W275" s="27">
        <f t="shared" si="20"/>
        <v>0</v>
      </c>
    </row>
    <row r="276" spans="1:23" x14ac:dyDescent="0.35">
      <c r="A276" s="38">
        <v>3922728</v>
      </c>
      <c r="B276" s="38" t="s">
        <v>2239</v>
      </c>
      <c r="C276" s="39" t="s">
        <v>2240</v>
      </c>
      <c r="D276" s="40" t="s">
        <v>14</v>
      </c>
      <c r="E276" s="40" t="s">
        <v>496</v>
      </c>
      <c r="F276" s="40" t="s">
        <v>496</v>
      </c>
      <c r="G276" s="40" t="s">
        <v>549</v>
      </c>
      <c r="H276" s="40" t="s">
        <v>496</v>
      </c>
      <c r="I276" s="40" t="s">
        <v>2241</v>
      </c>
      <c r="J276" s="40" t="s">
        <v>2242</v>
      </c>
      <c r="K276" s="41">
        <v>5</v>
      </c>
      <c r="L276" s="40">
        <v>638619</v>
      </c>
      <c r="M276" s="40">
        <v>480501</v>
      </c>
      <c r="N276" s="40">
        <v>1</v>
      </c>
      <c r="O276" s="42"/>
      <c r="P276" s="42"/>
      <c r="Q276" s="42"/>
      <c r="R276" s="17">
        <f t="shared" si="17"/>
        <v>0</v>
      </c>
      <c r="S276" s="27">
        <f t="shared" si="18"/>
        <v>0</v>
      </c>
      <c r="T276" s="42"/>
      <c r="U276" s="42"/>
      <c r="V276" s="17">
        <f t="shared" si="19"/>
        <v>0</v>
      </c>
      <c r="W276" s="27">
        <f t="shared" si="20"/>
        <v>0</v>
      </c>
    </row>
    <row r="277" spans="1:23" x14ac:dyDescent="0.35">
      <c r="A277" s="38">
        <v>3993425</v>
      </c>
      <c r="B277" s="38" t="s">
        <v>2243</v>
      </c>
      <c r="C277" s="39" t="s">
        <v>2244</v>
      </c>
      <c r="D277" s="40" t="s">
        <v>14</v>
      </c>
      <c r="E277" s="40" t="s">
        <v>496</v>
      </c>
      <c r="F277" s="40" t="s">
        <v>496</v>
      </c>
      <c r="G277" s="40" t="s">
        <v>606</v>
      </c>
      <c r="H277" s="40" t="s">
        <v>496</v>
      </c>
      <c r="I277" s="40" t="s">
        <v>2245</v>
      </c>
      <c r="J277" s="40" t="s">
        <v>1075</v>
      </c>
      <c r="K277" s="41">
        <v>11</v>
      </c>
      <c r="L277" s="40">
        <v>639934</v>
      </c>
      <c r="M277" s="40">
        <v>477416</v>
      </c>
      <c r="N277" s="40">
        <v>1</v>
      </c>
      <c r="O277" s="42"/>
      <c r="P277" s="42"/>
      <c r="Q277" s="42"/>
      <c r="R277" s="17">
        <f t="shared" si="17"/>
        <v>0</v>
      </c>
      <c r="S277" s="27">
        <f t="shared" si="18"/>
        <v>0</v>
      </c>
      <c r="T277" s="42"/>
      <c r="U277" s="42"/>
      <c r="V277" s="17">
        <f t="shared" si="19"/>
        <v>0</v>
      </c>
      <c r="W277" s="27">
        <f t="shared" si="20"/>
        <v>0</v>
      </c>
    </row>
    <row r="278" spans="1:23" x14ac:dyDescent="0.35">
      <c r="A278" s="38">
        <v>3928794</v>
      </c>
      <c r="B278" s="38" t="s">
        <v>2246</v>
      </c>
      <c r="C278" s="39" t="s">
        <v>2247</v>
      </c>
      <c r="D278" s="40" t="s">
        <v>14</v>
      </c>
      <c r="E278" s="40" t="s">
        <v>496</v>
      </c>
      <c r="F278" s="40" t="s">
        <v>496</v>
      </c>
      <c r="G278" s="40" t="s">
        <v>684</v>
      </c>
      <c r="H278" s="40" t="s">
        <v>496</v>
      </c>
      <c r="I278" s="40" t="s">
        <v>50</v>
      </c>
      <c r="J278" s="40" t="s">
        <v>51</v>
      </c>
      <c r="K278" s="41">
        <v>63</v>
      </c>
      <c r="L278" s="40">
        <v>627197</v>
      </c>
      <c r="M278" s="40">
        <v>482496</v>
      </c>
      <c r="N278" s="40">
        <v>1</v>
      </c>
      <c r="O278" s="42"/>
      <c r="P278" s="42"/>
      <c r="Q278" s="42"/>
      <c r="R278" s="17">
        <f t="shared" si="17"/>
        <v>0</v>
      </c>
      <c r="S278" s="27">
        <f t="shared" si="18"/>
        <v>0</v>
      </c>
      <c r="T278" s="42"/>
      <c r="U278" s="42"/>
      <c r="V278" s="17">
        <f t="shared" si="19"/>
        <v>0</v>
      </c>
      <c r="W278" s="27">
        <f t="shared" si="20"/>
        <v>0</v>
      </c>
    </row>
    <row r="279" spans="1:23" x14ac:dyDescent="0.35">
      <c r="A279" s="38">
        <v>3925109</v>
      </c>
      <c r="B279" s="38" t="s">
        <v>2258</v>
      </c>
      <c r="C279" s="39" t="s">
        <v>2259</v>
      </c>
      <c r="D279" s="40" t="s">
        <v>14</v>
      </c>
      <c r="E279" s="40" t="s">
        <v>496</v>
      </c>
      <c r="F279" s="40" t="s">
        <v>496</v>
      </c>
      <c r="G279" s="40" t="s">
        <v>578</v>
      </c>
      <c r="H279" s="40" t="s">
        <v>496</v>
      </c>
      <c r="I279" s="40" t="s">
        <v>2254</v>
      </c>
      <c r="J279" s="40" t="s">
        <v>2255</v>
      </c>
      <c r="K279" s="41" t="s">
        <v>2260</v>
      </c>
      <c r="L279" s="40">
        <v>635522</v>
      </c>
      <c r="M279" s="40">
        <v>485255</v>
      </c>
      <c r="N279" s="40">
        <v>1</v>
      </c>
      <c r="O279" s="42"/>
      <c r="P279" s="42"/>
      <c r="Q279" s="42"/>
      <c r="R279" s="17">
        <f t="shared" si="17"/>
        <v>0</v>
      </c>
      <c r="S279" s="27">
        <f t="shared" si="18"/>
        <v>0</v>
      </c>
      <c r="T279" s="42"/>
      <c r="U279" s="42"/>
      <c r="V279" s="17">
        <f t="shared" si="19"/>
        <v>0</v>
      </c>
      <c r="W279" s="27">
        <f t="shared" si="20"/>
        <v>0</v>
      </c>
    </row>
    <row r="280" spans="1:23" x14ac:dyDescent="0.35">
      <c r="A280" s="38">
        <v>3989237</v>
      </c>
      <c r="B280" s="38" t="s">
        <v>2261</v>
      </c>
      <c r="C280" s="39" t="s">
        <v>2262</v>
      </c>
      <c r="D280" s="40" t="s">
        <v>14</v>
      </c>
      <c r="E280" s="40" t="s">
        <v>496</v>
      </c>
      <c r="F280" s="40" t="s">
        <v>496</v>
      </c>
      <c r="G280" s="40" t="s">
        <v>606</v>
      </c>
      <c r="H280" s="40" t="s">
        <v>496</v>
      </c>
      <c r="I280" s="40" t="s">
        <v>2263</v>
      </c>
      <c r="J280" s="40" t="s">
        <v>2264</v>
      </c>
      <c r="K280" s="41">
        <v>20</v>
      </c>
      <c r="L280" s="40">
        <v>641163</v>
      </c>
      <c r="M280" s="40">
        <v>475944</v>
      </c>
      <c r="N280" s="40">
        <v>1</v>
      </c>
      <c r="O280" s="42"/>
      <c r="P280" s="42"/>
      <c r="Q280" s="42"/>
      <c r="R280" s="17">
        <f t="shared" si="17"/>
        <v>0</v>
      </c>
      <c r="S280" s="27">
        <f t="shared" si="18"/>
        <v>0</v>
      </c>
      <c r="T280" s="42"/>
      <c r="U280" s="42"/>
      <c r="V280" s="17">
        <f t="shared" si="19"/>
        <v>0</v>
      </c>
      <c r="W280" s="27">
        <f t="shared" si="20"/>
        <v>0</v>
      </c>
    </row>
    <row r="281" spans="1:23" x14ac:dyDescent="0.35">
      <c r="A281" s="38">
        <v>4020098</v>
      </c>
      <c r="B281" s="38" t="s">
        <v>2279</v>
      </c>
      <c r="C281" s="39" t="s">
        <v>2280</v>
      </c>
      <c r="D281" s="40" t="s">
        <v>14</v>
      </c>
      <c r="E281" s="40" t="s">
        <v>496</v>
      </c>
      <c r="F281" s="40" t="s">
        <v>496</v>
      </c>
      <c r="G281" s="40" t="s">
        <v>1034</v>
      </c>
      <c r="H281" s="40" t="s">
        <v>496</v>
      </c>
      <c r="I281" s="40" t="s">
        <v>2281</v>
      </c>
      <c r="J281" s="40" t="s">
        <v>2282</v>
      </c>
      <c r="K281" s="41">
        <v>140</v>
      </c>
      <c r="L281" s="40">
        <v>641867</v>
      </c>
      <c r="M281" s="40">
        <v>481049</v>
      </c>
      <c r="N281" s="40">
        <v>1</v>
      </c>
      <c r="O281" s="42"/>
      <c r="P281" s="42"/>
      <c r="Q281" s="42"/>
      <c r="R281" s="17">
        <f t="shared" si="17"/>
        <v>0</v>
      </c>
      <c r="S281" s="27">
        <f t="shared" si="18"/>
        <v>0</v>
      </c>
      <c r="T281" s="42"/>
      <c r="U281" s="42"/>
      <c r="V281" s="17">
        <f t="shared" si="19"/>
        <v>0</v>
      </c>
      <c r="W281" s="27">
        <f t="shared" si="20"/>
        <v>0</v>
      </c>
    </row>
    <row r="282" spans="1:23" x14ac:dyDescent="0.35">
      <c r="A282" s="38">
        <v>4020123</v>
      </c>
      <c r="B282" s="38" t="s">
        <v>2285</v>
      </c>
      <c r="C282" s="39" t="s">
        <v>2286</v>
      </c>
      <c r="D282" s="40" t="s">
        <v>14</v>
      </c>
      <c r="E282" s="40" t="s">
        <v>496</v>
      </c>
      <c r="F282" s="40" t="s">
        <v>496</v>
      </c>
      <c r="G282" s="40" t="s">
        <v>1034</v>
      </c>
      <c r="H282" s="40" t="s">
        <v>496</v>
      </c>
      <c r="I282" s="40" t="s">
        <v>2281</v>
      </c>
      <c r="J282" s="40" t="s">
        <v>2282</v>
      </c>
      <c r="K282" s="41">
        <v>75</v>
      </c>
      <c r="L282" s="40">
        <v>642213</v>
      </c>
      <c r="M282" s="40">
        <v>480506</v>
      </c>
      <c r="N282" s="40">
        <v>1</v>
      </c>
      <c r="O282" s="42"/>
      <c r="P282" s="42"/>
      <c r="Q282" s="42"/>
      <c r="R282" s="17">
        <f t="shared" si="17"/>
        <v>0</v>
      </c>
      <c r="S282" s="27">
        <f t="shared" si="18"/>
        <v>0</v>
      </c>
      <c r="T282" s="42"/>
      <c r="U282" s="42"/>
      <c r="V282" s="17">
        <f t="shared" si="19"/>
        <v>0</v>
      </c>
      <c r="W282" s="27">
        <f t="shared" si="20"/>
        <v>0</v>
      </c>
    </row>
    <row r="283" spans="1:23" x14ac:dyDescent="0.35">
      <c r="A283" s="38">
        <v>3922743</v>
      </c>
      <c r="B283" s="38" t="s">
        <v>2287</v>
      </c>
      <c r="C283" s="39" t="s">
        <v>2288</v>
      </c>
      <c r="D283" s="40" t="s">
        <v>14</v>
      </c>
      <c r="E283" s="40" t="s">
        <v>496</v>
      </c>
      <c r="F283" s="40" t="s">
        <v>496</v>
      </c>
      <c r="G283" s="40" t="s">
        <v>549</v>
      </c>
      <c r="H283" s="40" t="s">
        <v>496</v>
      </c>
      <c r="I283" s="40" t="s">
        <v>2289</v>
      </c>
      <c r="J283" s="40" t="s">
        <v>2290</v>
      </c>
      <c r="K283" s="41" t="s">
        <v>2291</v>
      </c>
      <c r="L283" s="40">
        <v>637665</v>
      </c>
      <c r="M283" s="40">
        <v>483471</v>
      </c>
      <c r="N283" s="40">
        <v>1</v>
      </c>
      <c r="O283" s="42"/>
      <c r="P283" s="42"/>
      <c r="Q283" s="42"/>
      <c r="R283" s="17">
        <f t="shared" si="17"/>
        <v>0</v>
      </c>
      <c r="S283" s="27">
        <f t="shared" si="18"/>
        <v>0</v>
      </c>
      <c r="T283" s="42"/>
      <c r="U283" s="42"/>
      <c r="V283" s="17">
        <f t="shared" si="19"/>
        <v>0</v>
      </c>
      <c r="W283" s="27">
        <f t="shared" si="20"/>
        <v>0</v>
      </c>
    </row>
    <row r="284" spans="1:23" x14ac:dyDescent="0.35">
      <c r="A284" s="38">
        <v>3915320</v>
      </c>
      <c r="B284" s="38" t="s">
        <v>2292</v>
      </c>
      <c r="C284" s="39" t="s">
        <v>2293</v>
      </c>
      <c r="D284" s="40" t="s">
        <v>14</v>
      </c>
      <c r="E284" s="40" t="s">
        <v>496</v>
      </c>
      <c r="F284" s="40" t="s">
        <v>496</v>
      </c>
      <c r="G284" s="40" t="s">
        <v>549</v>
      </c>
      <c r="H284" s="40" t="s">
        <v>496</v>
      </c>
      <c r="I284" s="40" t="s">
        <v>2289</v>
      </c>
      <c r="J284" s="40" t="s">
        <v>2290</v>
      </c>
      <c r="K284" s="41">
        <v>73</v>
      </c>
      <c r="L284" s="40">
        <v>637298</v>
      </c>
      <c r="M284" s="40">
        <v>483266</v>
      </c>
      <c r="N284" s="40">
        <v>1</v>
      </c>
      <c r="O284" s="42"/>
      <c r="P284" s="42"/>
      <c r="Q284" s="42"/>
      <c r="R284" s="17">
        <f t="shared" si="17"/>
        <v>0</v>
      </c>
      <c r="S284" s="27">
        <f t="shared" si="18"/>
        <v>0</v>
      </c>
      <c r="T284" s="42"/>
      <c r="U284" s="42"/>
      <c r="V284" s="17">
        <f t="shared" si="19"/>
        <v>0</v>
      </c>
      <c r="W284" s="27">
        <f t="shared" si="20"/>
        <v>0</v>
      </c>
    </row>
    <row r="285" spans="1:23" x14ac:dyDescent="0.35">
      <c r="A285" s="38">
        <v>3915305</v>
      </c>
      <c r="B285" s="38" t="s">
        <v>2294</v>
      </c>
      <c r="C285" s="39" t="s">
        <v>2295</v>
      </c>
      <c r="D285" s="40" t="s">
        <v>14</v>
      </c>
      <c r="E285" s="40" t="s">
        <v>496</v>
      </c>
      <c r="F285" s="40" t="s">
        <v>496</v>
      </c>
      <c r="G285" s="40" t="s">
        <v>549</v>
      </c>
      <c r="H285" s="40" t="s">
        <v>496</v>
      </c>
      <c r="I285" s="40" t="s">
        <v>2289</v>
      </c>
      <c r="J285" s="40" t="s">
        <v>2290</v>
      </c>
      <c r="K285" s="41">
        <v>99</v>
      </c>
      <c r="L285" s="40">
        <v>636933</v>
      </c>
      <c r="M285" s="40">
        <v>483157</v>
      </c>
      <c r="N285" s="40">
        <v>1</v>
      </c>
      <c r="O285" s="42"/>
      <c r="P285" s="42"/>
      <c r="Q285" s="42"/>
      <c r="R285" s="17">
        <f t="shared" si="17"/>
        <v>0</v>
      </c>
      <c r="S285" s="27">
        <f t="shared" si="18"/>
        <v>0</v>
      </c>
      <c r="T285" s="42"/>
      <c r="U285" s="42"/>
      <c r="V285" s="17">
        <f t="shared" si="19"/>
        <v>0</v>
      </c>
      <c r="W285" s="27">
        <f t="shared" si="20"/>
        <v>0</v>
      </c>
    </row>
    <row r="286" spans="1:23" x14ac:dyDescent="0.35">
      <c r="A286" s="38">
        <v>3939906</v>
      </c>
      <c r="B286" s="38" t="s">
        <v>2296</v>
      </c>
      <c r="C286" s="39" t="s">
        <v>2297</v>
      </c>
      <c r="D286" s="40" t="s">
        <v>14</v>
      </c>
      <c r="E286" s="40" t="s">
        <v>496</v>
      </c>
      <c r="F286" s="40" t="s">
        <v>496</v>
      </c>
      <c r="G286" s="40" t="s">
        <v>613</v>
      </c>
      <c r="H286" s="40" t="s">
        <v>496</v>
      </c>
      <c r="I286" s="40" t="s">
        <v>2298</v>
      </c>
      <c r="J286" s="40" t="s">
        <v>2142</v>
      </c>
      <c r="K286" s="41">
        <v>53</v>
      </c>
      <c r="L286" s="40">
        <v>637307</v>
      </c>
      <c r="M286" s="40">
        <v>486093</v>
      </c>
      <c r="N286" s="40">
        <v>1</v>
      </c>
      <c r="O286" s="42"/>
      <c r="P286" s="42"/>
      <c r="Q286" s="42"/>
      <c r="R286" s="17">
        <f t="shared" si="17"/>
        <v>0</v>
      </c>
      <c r="S286" s="27">
        <f t="shared" si="18"/>
        <v>0</v>
      </c>
      <c r="T286" s="42"/>
      <c r="U286" s="42"/>
      <c r="V286" s="17">
        <f t="shared" si="19"/>
        <v>0</v>
      </c>
      <c r="W286" s="27">
        <f t="shared" si="20"/>
        <v>0</v>
      </c>
    </row>
    <row r="287" spans="1:23" x14ac:dyDescent="0.35">
      <c r="A287" s="38">
        <v>3993446</v>
      </c>
      <c r="B287" s="38" t="s">
        <v>2307</v>
      </c>
      <c r="C287" s="39" t="s">
        <v>2308</v>
      </c>
      <c r="D287" s="40" t="s">
        <v>14</v>
      </c>
      <c r="E287" s="40" t="s">
        <v>496</v>
      </c>
      <c r="F287" s="40" t="s">
        <v>496</v>
      </c>
      <c r="G287" s="40" t="s">
        <v>606</v>
      </c>
      <c r="H287" s="40" t="s">
        <v>496</v>
      </c>
      <c r="I287" s="40" t="s">
        <v>2309</v>
      </c>
      <c r="J287" s="40" t="s">
        <v>2310</v>
      </c>
      <c r="K287" s="41">
        <v>6</v>
      </c>
      <c r="L287" s="40">
        <v>638640</v>
      </c>
      <c r="M287" s="40">
        <v>478960</v>
      </c>
      <c r="N287" s="40">
        <v>1</v>
      </c>
      <c r="O287" s="42"/>
      <c r="P287" s="42"/>
      <c r="Q287" s="42"/>
      <c r="R287" s="17">
        <f t="shared" si="17"/>
        <v>0</v>
      </c>
      <c r="S287" s="27">
        <f t="shared" si="18"/>
        <v>0</v>
      </c>
      <c r="T287" s="42"/>
      <c r="U287" s="42"/>
      <c r="V287" s="17">
        <f t="shared" si="19"/>
        <v>0</v>
      </c>
      <c r="W287" s="27">
        <f t="shared" si="20"/>
        <v>0</v>
      </c>
    </row>
    <row r="288" spans="1:23" x14ac:dyDescent="0.35">
      <c r="A288" s="38">
        <v>3922757</v>
      </c>
      <c r="B288" s="38" t="s">
        <v>2311</v>
      </c>
      <c r="C288" s="39" t="s">
        <v>2312</v>
      </c>
      <c r="D288" s="40" t="s">
        <v>14</v>
      </c>
      <c r="E288" s="40" t="s">
        <v>496</v>
      </c>
      <c r="F288" s="40" t="s">
        <v>496</v>
      </c>
      <c r="G288" s="40" t="s">
        <v>549</v>
      </c>
      <c r="H288" s="40" t="s">
        <v>496</v>
      </c>
      <c r="I288" s="40" t="s">
        <v>2313</v>
      </c>
      <c r="J288" s="40" t="s">
        <v>2314</v>
      </c>
      <c r="K288" s="41">
        <v>56</v>
      </c>
      <c r="L288" s="40">
        <v>637563</v>
      </c>
      <c r="M288" s="40">
        <v>484604</v>
      </c>
      <c r="N288" s="40">
        <v>1</v>
      </c>
      <c r="O288" s="42"/>
      <c r="P288" s="42"/>
      <c r="Q288" s="42"/>
      <c r="R288" s="17">
        <f t="shared" si="17"/>
        <v>0</v>
      </c>
      <c r="S288" s="27">
        <f t="shared" si="18"/>
        <v>0</v>
      </c>
      <c r="T288" s="42"/>
      <c r="U288" s="42"/>
      <c r="V288" s="17">
        <f t="shared" si="19"/>
        <v>0</v>
      </c>
      <c r="W288" s="27">
        <f t="shared" si="20"/>
        <v>0</v>
      </c>
    </row>
    <row r="289" spans="1:23" x14ac:dyDescent="0.35">
      <c r="A289" s="38">
        <v>3925136</v>
      </c>
      <c r="B289" s="38" t="s">
        <v>2319</v>
      </c>
      <c r="C289" s="39" t="s">
        <v>2320</v>
      </c>
      <c r="D289" s="40" t="s">
        <v>14</v>
      </c>
      <c r="E289" s="40" t="s">
        <v>496</v>
      </c>
      <c r="F289" s="40" t="s">
        <v>496</v>
      </c>
      <c r="G289" s="40" t="s">
        <v>578</v>
      </c>
      <c r="H289" s="40" t="s">
        <v>496</v>
      </c>
      <c r="I289" s="40" t="s">
        <v>2321</v>
      </c>
      <c r="J289" s="40" t="s">
        <v>2322</v>
      </c>
      <c r="K289" s="41" t="s">
        <v>2323</v>
      </c>
      <c r="L289" s="40">
        <v>633837</v>
      </c>
      <c r="M289" s="40">
        <v>483399</v>
      </c>
      <c r="N289" s="40">
        <v>1</v>
      </c>
      <c r="O289" s="42"/>
      <c r="P289" s="42"/>
      <c r="Q289" s="42"/>
      <c r="R289" s="17">
        <f t="shared" si="17"/>
        <v>0</v>
      </c>
      <c r="S289" s="27">
        <f t="shared" si="18"/>
        <v>0</v>
      </c>
      <c r="T289" s="42"/>
      <c r="U289" s="42"/>
      <c r="V289" s="17">
        <f t="shared" si="19"/>
        <v>0</v>
      </c>
      <c r="W289" s="27">
        <f t="shared" si="20"/>
        <v>0</v>
      </c>
    </row>
    <row r="290" spans="1:23" x14ac:dyDescent="0.35">
      <c r="A290" s="38">
        <v>3944083</v>
      </c>
      <c r="B290" s="38" t="s">
        <v>2324</v>
      </c>
      <c r="C290" s="39" t="s">
        <v>2325</v>
      </c>
      <c r="D290" s="40" t="s">
        <v>14</v>
      </c>
      <c r="E290" s="40" t="s">
        <v>496</v>
      </c>
      <c r="F290" s="40" t="s">
        <v>496</v>
      </c>
      <c r="G290" s="40" t="s">
        <v>703</v>
      </c>
      <c r="H290" s="40" t="s">
        <v>496</v>
      </c>
      <c r="I290" s="40" t="s">
        <v>2326</v>
      </c>
      <c r="J290" s="40" t="s">
        <v>2327</v>
      </c>
      <c r="K290" s="41">
        <v>35</v>
      </c>
      <c r="L290" s="40">
        <v>634059</v>
      </c>
      <c r="M290" s="40">
        <v>491230</v>
      </c>
      <c r="N290" s="40">
        <v>1</v>
      </c>
      <c r="O290" s="42"/>
      <c r="P290" s="42"/>
      <c r="Q290" s="42"/>
      <c r="R290" s="17">
        <f t="shared" si="17"/>
        <v>0</v>
      </c>
      <c r="S290" s="27">
        <f t="shared" si="18"/>
        <v>0</v>
      </c>
      <c r="T290" s="42"/>
      <c r="U290" s="42"/>
      <c r="V290" s="17">
        <f t="shared" si="19"/>
        <v>0</v>
      </c>
      <c r="W290" s="27">
        <f t="shared" si="20"/>
        <v>0</v>
      </c>
    </row>
    <row r="291" spans="1:23" x14ac:dyDescent="0.35">
      <c r="A291" s="38">
        <v>3941225</v>
      </c>
      <c r="B291" s="38" t="s">
        <v>2341</v>
      </c>
      <c r="C291" s="39" t="s">
        <v>2342</v>
      </c>
      <c r="D291" s="40" t="s">
        <v>14</v>
      </c>
      <c r="E291" s="40" t="s">
        <v>496</v>
      </c>
      <c r="F291" s="40" t="s">
        <v>496</v>
      </c>
      <c r="G291" s="40" t="s">
        <v>627</v>
      </c>
      <c r="H291" s="40" t="s">
        <v>496</v>
      </c>
      <c r="I291" s="40" t="s">
        <v>2343</v>
      </c>
      <c r="J291" s="40" t="s">
        <v>2344</v>
      </c>
      <c r="K291" s="41" t="s">
        <v>620</v>
      </c>
      <c r="L291" s="40">
        <v>635379</v>
      </c>
      <c r="M291" s="40">
        <v>487943</v>
      </c>
      <c r="N291" s="40">
        <v>1</v>
      </c>
      <c r="O291" s="42"/>
      <c r="P291" s="42"/>
      <c r="Q291" s="42"/>
      <c r="R291" s="17">
        <f t="shared" si="17"/>
        <v>0</v>
      </c>
      <c r="S291" s="27">
        <f t="shared" si="18"/>
        <v>0</v>
      </c>
      <c r="T291" s="42"/>
      <c r="U291" s="42"/>
      <c r="V291" s="17">
        <f t="shared" si="19"/>
        <v>0</v>
      </c>
      <c r="W291" s="27">
        <f t="shared" si="20"/>
        <v>0</v>
      </c>
    </row>
    <row r="292" spans="1:23" x14ac:dyDescent="0.35">
      <c r="A292" s="38">
        <v>3971114</v>
      </c>
      <c r="B292" s="38" t="s">
        <v>2355</v>
      </c>
      <c r="C292" s="39" t="s">
        <v>2356</v>
      </c>
      <c r="D292" s="40" t="s">
        <v>14</v>
      </c>
      <c r="E292" s="40" t="s">
        <v>496</v>
      </c>
      <c r="F292" s="40" t="s">
        <v>496</v>
      </c>
      <c r="G292" s="40" t="s">
        <v>524</v>
      </c>
      <c r="H292" s="40" t="s">
        <v>496</v>
      </c>
      <c r="I292" s="40" t="s">
        <v>2357</v>
      </c>
      <c r="J292" s="40" t="s">
        <v>2358</v>
      </c>
      <c r="K292" s="41">
        <v>24</v>
      </c>
      <c r="L292" s="40">
        <v>632117</v>
      </c>
      <c r="M292" s="40">
        <v>493801</v>
      </c>
      <c r="N292" s="40">
        <v>1</v>
      </c>
      <c r="O292" s="42"/>
      <c r="P292" s="42"/>
      <c r="Q292" s="42"/>
      <c r="R292" s="17">
        <f t="shared" si="17"/>
        <v>0</v>
      </c>
      <c r="S292" s="27">
        <f t="shared" si="18"/>
        <v>0</v>
      </c>
      <c r="T292" s="42"/>
      <c r="U292" s="42"/>
      <c r="V292" s="17">
        <f t="shared" si="19"/>
        <v>0</v>
      </c>
      <c r="W292" s="27">
        <f t="shared" si="20"/>
        <v>0</v>
      </c>
    </row>
    <row r="293" spans="1:23" x14ac:dyDescent="0.35">
      <c r="A293" s="38">
        <v>3971227</v>
      </c>
      <c r="B293" s="38" t="s">
        <v>2359</v>
      </c>
      <c r="C293" s="39" t="s">
        <v>2360</v>
      </c>
      <c r="D293" s="40" t="s">
        <v>14</v>
      </c>
      <c r="E293" s="40" t="s">
        <v>496</v>
      </c>
      <c r="F293" s="40" t="s">
        <v>496</v>
      </c>
      <c r="G293" s="40" t="s">
        <v>524</v>
      </c>
      <c r="H293" s="40" t="s">
        <v>496</v>
      </c>
      <c r="I293" s="40" t="s">
        <v>2357</v>
      </c>
      <c r="J293" s="40" t="s">
        <v>2358</v>
      </c>
      <c r="K293" s="41">
        <v>9</v>
      </c>
      <c r="L293" s="40">
        <v>632154</v>
      </c>
      <c r="M293" s="40">
        <v>493289</v>
      </c>
      <c r="N293" s="40">
        <v>1</v>
      </c>
      <c r="O293" s="42"/>
      <c r="P293" s="42"/>
      <c r="Q293" s="42"/>
      <c r="R293" s="17">
        <f t="shared" si="17"/>
        <v>0</v>
      </c>
      <c r="S293" s="27">
        <f t="shared" si="18"/>
        <v>0</v>
      </c>
      <c r="T293" s="42"/>
      <c r="U293" s="42"/>
      <c r="V293" s="17">
        <f t="shared" si="19"/>
        <v>0</v>
      </c>
      <c r="W293" s="27">
        <f t="shared" si="20"/>
        <v>0</v>
      </c>
    </row>
    <row r="294" spans="1:23" x14ac:dyDescent="0.35">
      <c r="A294" s="38">
        <v>3921439</v>
      </c>
      <c r="B294" s="38" t="s">
        <v>2362</v>
      </c>
      <c r="C294" s="39" t="s">
        <v>2363</v>
      </c>
      <c r="D294" s="40" t="s">
        <v>14</v>
      </c>
      <c r="E294" s="40" t="s">
        <v>496</v>
      </c>
      <c r="F294" s="40" t="s">
        <v>496</v>
      </c>
      <c r="G294" s="40" t="s">
        <v>549</v>
      </c>
      <c r="H294" s="40" t="s">
        <v>496</v>
      </c>
      <c r="I294" s="40" t="s">
        <v>2364</v>
      </c>
      <c r="J294" s="40" t="s">
        <v>2365</v>
      </c>
      <c r="K294" s="41" t="s">
        <v>2366</v>
      </c>
      <c r="L294" s="40">
        <v>637207</v>
      </c>
      <c r="M294" s="40">
        <v>480384</v>
      </c>
      <c r="N294" s="40">
        <v>1</v>
      </c>
      <c r="O294" s="42"/>
      <c r="P294" s="42"/>
      <c r="Q294" s="42"/>
      <c r="R294" s="17">
        <f t="shared" si="17"/>
        <v>0</v>
      </c>
      <c r="S294" s="27">
        <f t="shared" si="18"/>
        <v>0</v>
      </c>
      <c r="T294" s="42"/>
      <c r="U294" s="42"/>
      <c r="V294" s="17">
        <f t="shared" si="19"/>
        <v>0</v>
      </c>
      <c r="W294" s="27">
        <f t="shared" si="20"/>
        <v>0</v>
      </c>
    </row>
    <row r="295" spans="1:23" x14ac:dyDescent="0.35">
      <c r="A295" s="38">
        <v>3956777</v>
      </c>
      <c r="B295" s="38" t="s">
        <v>2367</v>
      </c>
      <c r="C295" s="39" t="s">
        <v>2368</v>
      </c>
      <c r="D295" s="40" t="s">
        <v>14</v>
      </c>
      <c r="E295" s="40" t="s">
        <v>496</v>
      </c>
      <c r="F295" s="40" t="s">
        <v>496</v>
      </c>
      <c r="G295" s="40" t="s">
        <v>515</v>
      </c>
      <c r="H295" s="40" t="s">
        <v>496</v>
      </c>
      <c r="I295" s="40" t="s">
        <v>2369</v>
      </c>
      <c r="J295" s="40" t="s">
        <v>2370</v>
      </c>
      <c r="K295" s="41">
        <v>25</v>
      </c>
      <c r="L295" s="40">
        <v>630748</v>
      </c>
      <c r="M295" s="40">
        <v>489924</v>
      </c>
      <c r="N295" s="40">
        <v>1</v>
      </c>
      <c r="O295" s="42"/>
      <c r="P295" s="42"/>
      <c r="Q295" s="42"/>
      <c r="R295" s="17">
        <f t="shared" si="17"/>
        <v>0</v>
      </c>
      <c r="S295" s="27">
        <f t="shared" si="18"/>
        <v>0</v>
      </c>
      <c r="T295" s="42"/>
      <c r="U295" s="42"/>
      <c r="V295" s="17">
        <f t="shared" si="19"/>
        <v>0</v>
      </c>
      <c r="W295" s="27">
        <f t="shared" si="20"/>
        <v>0</v>
      </c>
    </row>
    <row r="296" spans="1:23" x14ac:dyDescent="0.35">
      <c r="A296" s="38">
        <v>3940702</v>
      </c>
      <c r="B296" s="38" t="s">
        <v>2387</v>
      </c>
      <c r="C296" s="39" t="s">
        <v>2388</v>
      </c>
      <c r="D296" s="40" t="s">
        <v>14</v>
      </c>
      <c r="E296" s="40" t="s">
        <v>496</v>
      </c>
      <c r="F296" s="40" t="s">
        <v>496</v>
      </c>
      <c r="G296" s="40" t="s">
        <v>627</v>
      </c>
      <c r="H296" s="40" t="s">
        <v>496</v>
      </c>
      <c r="I296" s="40" t="s">
        <v>2389</v>
      </c>
      <c r="J296" s="40" t="s">
        <v>2390</v>
      </c>
      <c r="K296" s="41">
        <v>13</v>
      </c>
      <c r="L296" s="40">
        <v>633768</v>
      </c>
      <c r="M296" s="40">
        <v>488171</v>
      </c>
      <c r="N296" s="40">
        <v>1</v>
      </c>
      <c r="O296" s="42"/>
      <c r="P296" s="42"/>
      <c r="Q296" s="42"/>
      <c r="R296" s="17">
        <f t="shared" si="17"/>
        <v>0</v>
      </c>
      <c r="S296" s="27">
        <f t="shared" si="18"/>
        <v>0</v>
      </c>
      <c r="T296" s="42"/>
      <c r="U296" s="42"/>
      <c r="V296" s="17">
        <f t="shared" si="19"/>
        <v>0</v>
      </c>
      <c r="W296" s="27">
        <f t="shared" si="20"/>
        <v>0</v>
      </c>
    </row>
    <row r="297" spans="1:23" x14ac:dyDescent="0.35">
      <c r="A297" s="38">
        <v>3935450</v>
      </c>
      <c r="B297" s="38" t="s">
        <v>2391</v>
      </c>
      <c r="C297" s="39" t="s">
        <v>2392</v>
      </c>
      <c r="D297" s="40" t="s">
        <v>14</v>
      </c>
      <c r="E297" s="40" t="s">
        <v>496</v>
      </c>
      <c r="F297" s="40" t="s">
        <v>496</v>
      </c>
      <c r="G297" s="40" t="s">
        <v>497</v>
      </c>
      <c r="H297" s="40" t="s">
        <v>496</v>
      </c>
      <c r="I297" s="40" t="s">
        <v>2393</v>
      </c>
      <c r="J297" s="40" t="s">
        <v>2394</v>
      </c>
      <c r="K297" s="41">
        <v>1</v>
      </c>
      <c r="L297" s="40">
        <v>641378</v>
      </c>
      <c r="M297" s="40">
        <v>488430</v>
      </c>
      <c r="N297" s="40">
        <v>1</v>
      </c>
      <c r="O297" s="42"/>
      <c r="P297" s="42"/>
      <c r="Q297" s="42"/>
      <c r="R297" s="17">
        <f t="shared" si="17"/>
        <v>0</v>
      </c>
      <c r="S297" s="27">
        <f t="shared" si="18"/>
        <v>0</v>
      </c>
      <c r="T297" s="42"/>
      <c r="U297" s="42"/>
      <c r="V297" s="17">
        <f t="shared" si="19"/>
        <v>0</v>
      </c>
      <c r="W297" s="27">
        <f t="shared" si="20"/>
        <v>0</v>
      </c>
    </row>
    <row r="298" spans="1:23" x14ac:dyDescent="0.35">
      <c r="A298" s="38">
        <v>3935451</v>
      </c>
      <c r="B298" s="38" t="s">
        <v>2395</v>
      </c>
      <c r="C298" s="39" t="s">
        <v>2020</v>
      </c>
      <c r="D298" s="40" t="s">
        <v>14</v>
      </c>
      <c r="E298" s="40" t="s">
        <v>496</v>
      </c>
      <c r="F298" s="40" t="s">
        <v>496</v>
      </c>
      <c r="G298" s="40" t="s">
        <v>497</v>
      </c>
      <c r="H298" s="40" t="s">
        <v>496</v>
      </c>
      <c r="I298" s="40" t="s">
        <v>2393</v>
      </c>
      <c r="J298" s="40" t="s">
        <v>2394</v>
      </c>
      <c r="K298" s="41">
        <v>3</v>
      </c>
      <c r="L298" s="40">
        <v>641447</v>
      </c>
      <c r="M298" s="40">
        <v>488439</v>
      </c>
      <c r="N298" s="40">
        <v>1</v>
      </c>
      <c r="O298" s="42"/>
      <c r="P298" s="42"/>
      <c r="Q298" s="42"/>
      <c r="R298" s="17">
        <f t="shared" si="17"/>
        <v>0</v>
      </c>
      <c r="S298" s="27">
        <f t="shared" si="18"/>
        <v>0</v>
      </c>
      <c r="T298" s="42"/>
      <c r="U298" s="42"/>
      <c r="V298" s="17">
        <f t="shared" si="19"/>
        <v>0</v>
      </c>
      <c r="W298" s="27">
        <f t="shared" si="20"/>
        <v>0</v>
      </c>
    </row>
    <row r="299" spans="1:23" x14ac:dyDescent="0.35">
      <c r="A299" s="38">
        <v>3943595</v>
      </c>
      <c r="B299" s="38" t="s">
        <v>2399</v>
      </c>
      <c r="C299" s="39" t="s">
        <v>2400</v>
      </c>
      <c r="D299" s="40" t="s">
        <v>14</v>
      </c>
      <c r="E299" s="40" t="s">
        <v>496</v>
      </c>
      <c r="F299" s="40" t="s">
        <v>496</v>
      </c>
      <c r="G299" s="40" t="s">
        <v>627</v>
      </c>
      <c r="H299" s="40" t="s">
        <v>496</v>
      </c>
      <c r="I299" s="40" t="s">
        <v>2401</v>
      </c>
      <c r="J299" s="40" t="s">
        <v>2402</v>
      </c>
      <c r="K299" s="41">
        <v>58</v>
      </c>
      <c r="L299" s="40">
        <v>636497</v>
      </c>
      <c r="M299" s="40">
        <v>486835</v>
      </c>
      <c r="N299" s="40">
        <v>1</v>
      </c>
      <c r="O299" s="42"/>
      <c r="P299" s="42"/>
      <c r="Q299" s="42"/>
      <c r="R299" s="17">
        <f t="shared" si="17"/>
        <v>0</v>
      </c>
      <c r="S299" s="27">
        <f t="shared" si="18"/>
        <v>0</v>
      </c>
      <c r="T299" s="42"/>
      <c r="U299" s="42"/>
      <c r="V299" s="17">
        <f t="shared" si="19"/>
        <v>0</v>
      </c>
      <c r="W299" s="27">
        <f t="shared" si="20"/>
        <v>0</v>
      </c>
    </row>
    <row r="300" spans="1:23" x14ac:dyDescent="0.35">
      <c r="A300" s="38">
        <v>3942168</v>
      </c>
      <c r="B300" s="38" t="s">
        <v>2403</v>
      </c>
      <c r="C300" s="39" t="s">
        <v>2404</v>
      </c>
      <c r="D300" s="40" t="s">
        <v>14</v>
      </c>
      <c r="E300" s="40" t="s">
        <v>496</v>
      </c>
      <c r="F300" s="40" t="s">
        <v>496</v>
      </c>
      <c r="G300" s="40" t="s">
        <v>627</v>
      </c>
      <c r="H300" s="40" t="s">
        <v>496</v>
      </c>
      <c r="I300" s="40" t="s">
        <v>2401</v>
      </c>
      <c r="J300" s="40" t="s">
        <v>2402</v>
      </c>
      <c r="K300" s="41">
        <v>61</v>
      </c>
      <c r="L300" s="40">
        <v>636491</v>
      </c>
      <c r="M300" s="40">
        <v>486773</v>
      </c>
      <c r="N300" s="40">
        <v>1</v>
      </c>
      <c r="O300" s="42"/>
      <c r="P300" s="42"/>
      <c r="Q300" s="42"/>
      <c r="R300" s="17">
        <f t="shared" si="17"/>
        <v>0</v>
      </c>
      <c r="S300" s="27">
        <f t="shared" si="18"/>
        <v>0</v>
      </c>
      <c r="T300" s="42"/>
      <c r="U300" s="42"/>
      <c r="V300" s="17">
        <f t="shared" si="19"/>
        <v>0</v>
      </c>
      <c r="W300" s="27">
        <f t="shared" si="20"/>
        <v>0</v>
      </c>
    </row>
    <row r="301" spans="1:23" x14ac:dyDescent="0.35">
      <c r="A301" s="38">
        <v>4001148</v>
      </c>
      <c r="B301" s="38" t="s">
        <v>2405</v>
      </c>
      <c r="C301" s="39" t="s">
        <v>2406</v>
      </c>
      <c r="D301" s="40" t="s">
        <v>14</v>
      </c>
      <c r="E301" s="40" t="s">
        <v>496</v>
      </c>
      <c r="F301" s="40" t="s">
        <v>496</v>
      </c>
      <c r="G301" s="40" t="s">
        <v>506</v>
      </c>
      <c r="H301" s="40" t="s">
        <v>496</v>
      </c>
      <c r="I301" s="40" t="s">
        <v>2407</v>
      </c>
      <c r="J301" s="40" t="s">
        <v>2408</v>
      </c>
      <c r="K301" s="41">
        <v>17</v>
      </c>
      <c r="L301" s="40">
        <v>648140</v>
      </c>
      <c r="M301" s="40">
        <v>485611</v>
      </c>
      <c r="N301" s="40">
        <v>1</v>
      </c>
      <c r="O301" s="42"/>
      <c r="P301" s="42"/>
      <c r="Q301" s="42"/>
      <c r="R301" s="17">
        <f t="shared" si="17"/>
        <v>0</v>
      </c>
      <c r="S301" s="27">
        <f t="shared" si="18"/>
        <v>0</v>
      </c>
      <c r="T301" s="42"/>
      <c r="U301" s="42"/>
      <c r="V301" s="17">
        <f t="shared" si="19"/>
        <v>0</v>
      </c>
      <c r="W301" s="27">
        <f t="shared" si="20"/>
        <v>0</v>
      </c>
    </row>
    <row r="302" spans="1:23" x14ac:dyDescent="0.35">
      <c r="A302" s="38">
        <v>3993469</v>
      </c>
      <c r="B302" s="38" t="s">
        <v>2413</v>
      </c>
      <c r="C302" s="39" t="s">
        <v>2414</v>
      </c>
      <c r="D302" s="40" t="s">
        <v>14</v>
      </c>
      <c r="E302" s="40" t="s">
        <v>496</v>
      </c>
      <c r="F302" s="40" t="s">
        <v>496</v>
      </c>
      <c r="G302" s="40" t="s">
        <v>606</v>
      </c>
      <c r="H302" s="40" t="s">
        <v>496</v>
      </c>
      <c r="I302" s="40" t="s">
        <v>2415</v>
      </c>
      <c r="J302" s="40" t="s">
        <v>2416</v>
      </c>
      <c r="K302" s="41">
        <v>10</v>
      </c>
      <c r="L302" s="40">
        <v>639403</v>
      </c>
      <c r="M302" s="40">
        <v>478835</v>
      </c>
      <c r="N302" s="40">
        <v>1</v>
      </c>
      <c r="O302" s="42"/>
      <c r="P302" s="42"/>
      <c r="Q302" s="42"/>
      <c r="R302" s="17">
        <f t="shared" si="17"/>
        <v>0</v>
      </c>
      <c r="S302" s="27">
        <f t="shared" si="18"/>
        <v>0</v>
      </c>
      <c r="T302" s="42"/>
      <c r="U302" s="42"/>
      <c r="V302" s="17">
        <f t="shared" si="19"/>
        <v>0</v>
      </c>
      <c r="W302" s="27">
        <f t="shared" si="20"/>
        <v>0</v>
      </c>
    </row>
    <row r="303" spans="1:23" x14ac:dyDescent="0.35">
      <c r="A303" s="38">
        <v>3930178</v>
      </c>
      <c r="B303" s="38" t="s">
        <v>2421</v>
      </c>
      <c r="C303" s="39" t="s">
        <v>2422</v>
      </c>
      <c r="D303" s="40" t="s">
        <v>14</v>
      </c>
      <c r="E303" s="40" t="s">
        <v>496</v>
      </c>
      <c r="F303" s="40" t="s">
        <v>496</v>
      </c>
      <c r="G303" s="40" t="s">
        <v>497</v>
      </c>
      <c r="H303" s="40" t="s">
        <v>496</v>
      </c>
      <c r="I303" s="40" t="s">
        <v>2423</v>
      </c>
      <c r="J303" s="40" t="s">
        <v>2365</v>
      </c>
      <c r="K303" s="41">
        <v>44</v>
      </c>
      <c r="L303" s="40">
        <v>641050</v>
      </c>
      <c r="M303" s="40">
        <v>487214</v>
      </c>
      <c r="N303" s="40">
        <v>1</v>
      </c>
      <c r="O303" s="42"/>
      <c r="P303" s="42"/>
      <c r="Q303" s="42"/>
      <c r="R303" s="17">
        <f t="shared" si="17"/>
        <v>0</v>
      </c>
      <c r="S303" s="27">
        <f t="shared" si="18"/>
        <v>0</v>
      </c>
      <c r="T303" s="42"/>
      <c r="U303" s="42"/>
      <c r="V303" s="17">
        <f t="shared" si="19"/>
        <v>0</v>
      </c>
      <c r="W303" s="27">
        <f t="shared" si="20"/>
        <v>0</v>
      </c>
    </row>
    <row r="304" spans="1:23" x14ac:dyDescent="0.35">
      <c r="A304" s="38">
        <v>3935475</v>
      </c>
      <c r="B304" s="38" t="s">
        <v>2424</v>
      </c>
      <c r="C304" s="39" t="s">
        <v>2425</v>
      </c>
      <c r="D304" s="40" t="s">
        <v>14</v>
      </c>
      <c r="E304" s="40" t="s">
        <v>496</v>
      </c>
      <c r="F304" s="40" t="s">
        <v>496</v>
      </c>
      <c r="G304" s="40" t="s">
        <v>497</v>
      </c>
      <c r="H304" s="40" t="s">
        <v>496</v>
      </c>
      <c r="I304" s="40" t="s">
        <v>2423</v>
      </c>
      <c r="J304" s="40" t="s">
        <v>2365</v>
      </c>
      <c r="K304" s="41" t="s">
        <v>2426</v>
      </c>
      <c r="L304" s="40">
        <v>640118</v>
      </c>
      <c r="M304" s="40">
        <v>486962</v>
      </c>
      <c r="N304" s="40">
        <v>1</v>
      </c>
      <c r="O304" s="42"/>
      <c r="P304" s="42"/>
      <c r="Q304" s="42"/>
      <c r="R304" s="17">
        <f t="shared" si="17"/>
        <v>0</v>
      </c>
      <c r="S304" s="27">
        <f t="shared" si="18"/>
        <v>0</v>
      </c>
      <c r="T304" s="42"/>
      <c r="U304" s="42"/>
      <c r="V304" s="17">
        <f t="shared" si="19"/>
        <v>0</v>
      </c>
      <c r="W304" s="27">
        <f t="shared" si="20"/>
        <v>0</v>
      </c>
    </row>
    <row r="305" spans="1:23" x14ac:dyDescent="0.35">
      <c r="A305" s="38">
        <v>3943621</v>
      </c>
      <c r="B305" s="38" t="s">
        <v>2427</v>
      </c>
      <c r="C305" s="39" t="s">
        <v>2428</v>
      </c>
      <c r="D305" s="40" t="s">
        <v>14</v>
      </c>
      <c r="E305" s="40" t="s">
        <v>496</v>
      </c>
      <c r="F305" s="40" t="s">
        <v>496</v>
      </c>
      <c r="G305" s="40" t="s">
        <v>627</v>
      </c>
      <c r="H305" s="40" t="s">
        <v>496</v>
      </c>
      <c r="I305" s="40" t="s">
        <v>2429</v>
      </c>
      <c r="J305" s="40" t="s">
        <v>2430</v>
      </c>
      <c r="K305" s="41">
        <v>71</v>
      </c>
      <c r="L305" s="40">
        <v>635805</v>
      </c>
      <c r="M305" s="40">
        <v>487430</v>
      </c>
      <c r="N305" s="40">
        <v>1</v>
      </c>
      <c r="O305" s="42"/>
      <c r="P305" s="42"/>
      <c r="Q305" s="42"/>
      <c r="R305" s="17">
        <f t="shared" si="17"/>
        <v>0</v>
      </c>
      <c r="S305" s="27">
        <f t="shared" si="18"/>
        <v>0</v>
      </c>
      <c r="T305" s="42"/>
      <c r="U305" s="42"/>
      <c r="V305" s="17">
        <f t="shared" si="19"/>
        <v>0</v>
      </c>
      <c r="W305" s="27">
        <f t="shared" si="20"/>
        <v>0</v>
      </c>
    </row>
    <row r="306" spans="1:23" x14ac:dyDescent="0.35">
      <c r="A306" s="38">
        <v>3974455</v>
      </c>
      <c r="B306" s="38" t="s">
        <v>2438</v>
      </c>
      <c r="C306" s="39" t="s">
        <v>2439</v>
      </c>
      <c r="D306" s="40" t="s">
        <v>14</v>
      </c>
      <c r="E306" s="40" t="s">
        <v>496</v>
      </c>
      <c r="F306" s="40" t="s">
        <v>496</v>
      </c>
      <c r="G306" s="40" t="s">
        <v>524</v>
      </c>
      <c r="H306" s="40" t="s">
        <v>496</v>
      </c>
      <c r="I306" s="40" t="s">
        <v>383</v>
      </c>
      <c r="J306" s="40" t="s">
        <v>384</v>
      </c>
      <c r="K306" s="41">
        <v>81</v>
      </c>
      <c r="L306" s="40">
        <v>632320</v>
      </c>
      <c r="M306" s="40">
        <v>491948</v>
      </c>
      <c r="N306" s="40">
        <v>1</v>
      </c>
      <c r="O306" s="42"/>
      <c r="P306" s="42"/>
      <c r="Q306" s="42"/>
      <c r="R306" s="17">
        <f t="shared" si="17"/>
        <v>0</v>
      </c>
      <c r="S306" s="27">
        <f t="shared" si="18"/>
        <v>0</v>
      </c>
      <c r="T306" s="42"/>
      <c r="U306" s="42"/>
      <c r="V306" s="17">
        <f t="shared" si="19"/>
        <v>0</v>
      </c>
      <c r="W306" s="27">
        <f t="shared" si="20"/>
        <v>0</v>
      </c>
    </row>
    <row r="307" spans="1:23" x14ac:dyDescent="0.35">
      <c r="A307" s="38">
        <v>3922865</v>
      </c>
      <c r="B307" s="38" t="s">
        <v>2440</v>
      </c>
      <c r="C307" s="39" t="s">
        <v>2441</v>
      </c>
      <c r="D307" s="40" t="s">
        <v>14</v>
      </c>
      <c r="E307" s="40" t="s">
        <v>496</v>
      </c>
      <c r="F307" s="40" t="s">
        <v>496</v>
      </c>
      <c r="G307" s="40" t="s">
        <v>549</v>
      </c>
      <c r="H307" s="40" t="s">
        <v>496</v>
      </c>
      <c r="I307" s="40" t="s">
        <v>2442</v>
      </c>
      <c r="J307" s="40" t="s">
        <v>2443</v>
      </c>
      <c r="K307" s="41" t="s">
        <v>1311</v>
      </c>
      <c r="L307" s="40">
        <v>636068</v>
      </c>
      <c r="M307" s="40">
        <v>482389</v>
      </c>
      <c r="N307" s="40">
        <v>1</v>
      </c>
      <c r="O307" s="42"/>
      <c r="P307" s="42"/>
      <c r="Q307" s="42"/>
      <c r="R307" s="17">
        <f t="shared" si="17"/>
        <v>0</v>
      </c>
      <c r="S307" s="27">
        <f t="shared" si="18"/>
        <v>0</v>
      </c>
      <c r="T307" s="42"/>
      <c r="U307" s="42"/>
      <c r="V307" s="17">
        <f t="shared" si="19"/>
        <v>0</v>
      </c>
      <c r="W307" s="27">
        <f t="shared" si="20"/>
        <v>0</v>
      </c>
    </row>
    <row r="308" spans="1:23" x14ac:dyDescent="0.35">
      <c r="A308" s="38">
        <v>3993488</v>
      </c>
      <c r="B308" s="38" t="s">
        <v>2457</v>
      </c>
      <c r="C308" s="39" t="s">
        <v>2458</v>
      </c>
      <c r="D308" s="40" t="s">
        <v>14</v>
      </c>
      <c r="E308" s="40" t="s">
        <v>496</v>
      </c>
      <c r="F308" s="40" t="s">
        <v>496</v>
      </c>
      <c r="G308" s="40" t="s">
        <v>606</v>
      </c>
      <c r="H308" s="40" t="s">
        <v>496</v>
      </c>
      <c r="I308" s="40" t="s">
        <v>2459</v>
      </c>
      <c r="J308" s="40" t="s">
        <v>2460</v>
      </c>
      <c r="K308" s="41">
        <v>4</v>
      </c>
      <c r="L308" s="40">
        <v>640832</v>
      </c>
      <c r="M308" s="40">
        <v>475624</v>
      </c>
      <c r="N308" s="40">
        <v>1</v>
      </c>
      <c r="O308" s="42"/>
      <c r="P308" s="42"/>
      <c r="Q308" s="42"/>
      <c r="R308" s="17">
        <f t="shared" si="17"/>
        <v>0</v>
      </c>
      <c r="S308" s="27">
        <f t="shared" si="18"/>
        <v>0</v>
      </c>
      <c r="T308" s="42"/>
      <c r="U308" s="42"/>
      <c r="V308" s="17">
        <f t="shared" si="19"/>
        <v>0</v>
      </c>
      <c r="W308" s="27">
        <f t="shared" si="20"/>
        <v>0</v>
      </c>
    </row>
    <row r="309" spans="1:23" x14ac:dyDescent="0.35">
      <c r="A309" s="38">
        <v>3969088</v>
      </c>
      <c r="B309" s="38" t="s">
        <v>2465</v>
      </c>
      <c r="C309" s="39" t="s">
        <v>2466</v>
      </c>
      <c r="D309" s="40" t="s">
        <v>14</v>
      </c>
      <c r="E309" s="40" t="s">
        <v>496</v>
      </c>
      <c r="F309" s="40" t="s">
        <v>496</v>
      </c>
      <c r="G309" s="40" t="s">
        <v>643</v>
      </c>
      <c r="H309" s="40" t="s">
        <v>496</v>
      </c>
      <c r="I309" s="40" t="s">
        <v>2467</v>
      </c>
      <c r="J309" s="40" t="s">
        <v>2468</v>
      </c>
      <c r="K309" s="41" t="s">
        <v>2469</v>
      </c>
      <c r="L309" s="40">
        <v>640228</v>
      </c>
      <c r="M309" s="40">
        <v>497221</v>
      </c>
      <c r="N309" s="40">
        <v>1</v>
      </c>
      <c r="O309" s="42"/>
      <c r="P309" s="42"/>
      <c r="Q309" s="42"/>
      <c r="R309" s="17">
        <f t="shared" si="17"/>
        <v>0</v>
      </c>
      <c r="S309" s="27">
        <f t="shared" si="18"/>
        <v>0</v>
      </c>
      <c r="T309" s="42"/>
      <c r="U309" s="42"/>
      <c r="V309" s="17">
        <f t="shared" si="19"/>
        <v>0</v>
      </c>
      <c r="W309" s="27">
        <f t="shared" si="20"/>
        <v>0</v>
      </c>
    </row>
    <row r="310" spans="1:23" x14ac:dyDescent="0.35">
      <c r="A310" s="38">
        <v>3931994</v>
      </c>
      <c r="B310" s="38" t="s">
        <v>2470</v>
      </c>
      <c r="C310" s="39" t="s">
        <v>2471</v>
      </c>
      <c r="D310" s="40" t="s">
        <v>14</v>
      </c>
      <c r="E310" s="40" t="s">
        <v>496</v>
      </c>
      <c r="F310" s="40" t="s">
        <v>496</v>
      </c>
      <c r="G310" s="40" t="s">
        <v>497</v>
      </c>
      <c r="H310" s="40" t="s">
        <v>496</v>
      </c>
      <c r="I310" s="40" t="s">
        <v>2472</v>
      </c>
      <c r="J310" s="40" t="s">
        <v>2473</v>
      </c>
      <c r="K310" s="41">
        <v>13</v>
      </c>
      <c r="L310" s="40">
        <v>643546</v>
      </c>
      <c r="M310" s="40">
        <v>488699</v>
      </c>
      <c r="N310" s="40">
        <v>1</v>
      </c>
      <c r="O310" s="42"/>
      <c r="P310" s="42"/>
      <c r="Q310" s="42"/>
      <c r="R310" s="17">
        <f t="shared" si="17"/>
        <v>0</v>
      </c>
      <c r="S310" s="27">
        <f t="shared" si="18"/>
        <v>0</v>
      </c>
      <c r="T310" s="42"/>
      <c r="U310" s="42"/>
      <c r="V310" s="17">
        <f t="shared" si="19"/>
        <v>0</v>
      </c>
      <c r="W310" s="27">
        <f t="shared" si="20"/>
        <v>0</v>
      </c>
    </row>
    <row r="311" spans="1:23" x14ac:dyDescent="0.35">
      <c r="A311" s="38">
        <v>3939976</v>
      </c>
      <c r="B311" s="38" t="s">
        <v>2474</v>
      </c>
      <c r="C311" s="39" t="s">
        <v>2475</v>
      </c>
      <c r="D311" s="40" t="s">
        <v>14</v>
      </c>
      <c r="E311" s="40" t="s">
        <v>496</v>
      </c>
      <c r="F311" s="40" t="s">
        <v>496</v>
      </c>
      <c r="G311" s="40" t="s">
        <v>613</v>
      </c>
      <c r="H311" s="40" t="s">
        <v>496</v>
      </c>
      <c r="I311" s="40" t="s">
        <v>2476</v>
      </c>
      <c r="J311" s="40" t="s">
        <v>2477</v>
      </c>
      <c r="K311" s="41">
        <v>4</v>
      </c>
      <c r="L311" s="40">
        <v>638002</v>
      </c>
      <c r="M311" s="40">
        <v>487607</v>
      </c>
      <c r="N311" s="40">
        <v>1</v>
      </c>
      <c r="O311" s="42"/>
      <c r="P311" s="42"/>
      <c r="Q311" s="42"/>
      <c r="R311" s="17">
        <f t="shared" si="17"/>
        <v>0</v>
      </c>
      <c r="S311" s="27">
        <f t="shared" si="18"/>
        <v>0</v>
      </c>
      <c r="T311" s="42"/>
      <c r="U311" s="42"/>
      <c r="V311" s="17">
        <f t="shared" si="19"/>
        <v>0</v>
      </c>
      <c r="W311" s="27">
        <f t="shared" si="20"/>
        <v>0</v>
      </c>
    </row>
    <row r="312" spans="1:23" x14ac:dyDescent="0.35">
      <c r="A312" s="38">
        <v>4020239</v>
      </c>
      <c r="B312" s="38" t="s">
        <v>2494</v>
      </c>
      <c r="C312" s="39" t="s">
        <v>2495</v>
      </c>
      <c r="D312" s="40" t="s">
        <v>14</v>
      </c>
      <c r="E312" s="40" t="s">
        <v>496</v>
      </c>
      <c r="F312" s="40" t="s">
        <v>496</v>
      </c>
      <c r="G312" s="40" t="s">
        <v>1034</v>
      </c>
      <c r="H312" s="40" t="s">
        <v>496</v>
      </c>
      <c r="I312" s="40" t="s">
        <v>2496</v>
      </c>
      <c r="J312" s="40" t="s">
        <v>2497</v>
      </c>
      <c r="K312" s="41">
        <v>3</v>
      </c>
      <c r="L312" s="40">
        <v>641487</v>
      </c>
      <c r="M312" s="40">
        <v>478841</v>
      </c>
      <c r="N312" s="40">
        <v>1</v>
      </c>
      <c r="O312" s="42"/>
      <c r="P312" s="42"/>
      <c r="Q312" s="42"/>
      <c r="R312" s="17">
        <f t="shared" si="17"/>
        <v>0</v>
      </c>
      <c r="S312" s="27">
        <f t="shared" si="18"/>
        <v>0</v>
      </c>
      <c r="T312" s="42"/>
      <c r="U312" s="42"/>
      <c r="V312" s="17">
        <f t="shared" si="19"/>
        <v>0</v>
      </c>
      <c r="W312" s="27">
        <f t="shared" si="20"/>
        <v>0</v>
      </c>
    </row>
    <row r="313" spans="1:23" x14ac:dyDescent="0.35">
      <c r="A313" s="38">
        <v>3937541</v>
      </c>
      <c r="B313" s="38" t="s">
        <v>2498</v>
      </c>
      <c r="C313" s="39" t="s">
        <v>2499</v>
      </c>
      <c r="D313" s="40" t="s">
        <v>14</v>
      </c>
      <c r="E313" s="40" t="s">
        <v>496</v>
      </c>
      <c r="F313" s="40" t="s">
        <v>496</v>
      </c>
      <c r="G313" s="40" t="s">
        <v>613</v>
      </c>
      <c r="H313" s="40" t="s">
        <v>496</v>
      </c>
      <c r="I313" s="40" t="s">
        <v>1110</v>
      </c>
      <c r="J313" s="40" t="s">
        <v>1111</v>
      </c>
      <c r="K313" s="41" t="s">
        <v>221</v>
      </c>
      <c r="L313" s="40">
        <v>636392</v>
      </c>
      <c r="M313" s="40">
        <v>487582</v>
      </c>
      <c r="N313" s="40">
        <v>1</v>
      </c>
      <c r="O313" s="42"/>
      <c r="P313" s="42"/>
      <c r="Q313" s="42"/>
      <c r="R313" s="17">
        <f t="shared" si="17"/>
        <v>0</v>
      </c>
      <c r="S313" s="27">
        <f t="shared" si="18"/>
        <v>0</v>
      </c>
      <c r="T313" s="42"/>
      <c r="U313" s="42"/>
      <c r="V313" s="17">
        <f t="shared" si="19"/>
        <v>0</v>
      </c>
      <c r="W313" s="27">
        <f t="shared" si="20"/>
        <v>0</v>
      </c>
    </row>
    <row r="314" spans="1:23" x14ac:dyDescent="0.35">
      <c r="A314" s="38">
        <v>3937566</v>
      </c>
      <c r="B314" s="38" t="s">
        <v>2508</v>
      </c>
      <c r="C314" s="39" t="s">
        <v>2509</v>
      </c>
      <c r="D314" s="40" t="s">
        <v>14</v>
      </c>
      <c r="E314" s="40" t="s">
        <v>496</v>
      </c>
      <c r="F314" s="40" t="s">
        <v>496</v>
      </c>
      <c r="G314" s="40" t="s">
        <v>613</v>
      </c>
      <c r="H314" s="40" t="s">
        <v>496</v>
      </c>
      <c r="I314" s="40" t="s">
        <v>2510</v>
      </c>
      <c r="J314" s="40" t="s">
        <v>2511</v>
      </c>
      <c r="K314" s="41" t="s">
        <v>1500</v>
      </c>
      <c r="L314" s="40">
        <v>637334</v>
      </c>
      <c r="M314" s="40">
        <v>488291</v>
      </c>
      <c r="N314" s="40">
        <v>1</v>
      </c>
      <c r="O314" s="42"/>
      <c r="P314" s="42"/>
      <c r="Q314" s="42"/>
      <c r="R314" s="17">
        <f t="shared" si="17"/>
        <v>0</v>
      </c>
      <c r="S314" s="27">
        <f t="shared" si="18"/>
        <v>0</v>
      </c>
      <c r="T314" s="42"/>
      <c r="U314" s="42"/>
      <c r="V314" s="17">
        <f t="shared" si="19"/>
        <v>0</v>
      </c>
      <c r="W314" s="27">
        <f t="shared" si="20"/>
        <v>0</v>
      </c>
    </row>
    <row r="315" spans="1:23" x14ac:dyDescent="0.35">
      <c r="A315" s="38">
        <v>3956846</v>
      </c>
      <c r="B315" s="38" t="s">
        <v>2512</v>
      </c>
      <c r="C315" s="39" t="s">
        <v>2513</v>
      </c>
      <c r="D315" s="40" t="s">
        <v>14</v>
      </c>
      <c r="E315" s="40" t="s">
        <v>496</v>
      </c>
      <c r="F315" s="40" t="s">
        <v>496</v>
      </c>
      <c r="G315" s="40" t="s">
        <v>515</v>
      </c>
      <c r="H315" s="40" t="s">
        <v>496</v>
      </c>
      <c r="I315" s="40" t="s">
        <v>2514</v>
      </c>
      <c r="J315" s="40" t="s">
        <v>2515</v>
      </c>
      <c r="K315" s="41">
        <v>3</v>
      </c>
      <c r="L315" s="40">
        <v>631038</v>
      </c>
      <c r="M315" s="40">
        <v>489044</v>
      </c>
      <c r="N315" s="40">
        <v>1</v>
      </c>
      <c r="O315" s="42"/>
      <c r="P315" s="42"/>
      <c r="Q315" s="42"/>
      <c r="R315" s="17">
        <f t="shared" si="17"/>
        <v>0</v>
      </c>
      <c r="S315" s="27">
        <f t="shared" si="18"/>
        <v>0</v>
      </c>
      <c r="T315" s="42"/>
      <c r="U315" s="42"/>
      <c r="V315" s="17">
        <f t="shared" si="19"/>
        <v>0</v>
      </c>
      <c r="W315" s="27">
        <f t="shared" si="20"/>
        <v>0</v>
      </c>
    </row>
    <row r="316" spans="1:23" x14ac:dyDescent="0.35">
      <c r="A316" s="38">
        <v>3941212</v>
      </c>
      <c r="B316" s="38" t="s">
        <v>2520</v>
      </c>
      <c r="C316" s="39" t="s">
        <v>2521</v>
      </c>
      <c r="D316" s="40" t="s">
        <v>14</v>
      </c>
      <c r="E316" s="40" t="s">
        <v>496</v>
      </c>
      <c r="F316" s="40" t="s">
        <v>496</v>
      </c>
      <c r="G316" s="40" t="s">
        <v>627</v>
      </c>
      <c r="H316" s="40" t="s">
        <v>496</v>
      </c>
      <c r="I316" s="40" t="s">
        <v>2522</v>
      </c>
      <c r="J316" s="40" t="s">
        <v>2523</v>
      </c>
      <c r="K316" s="41">
        <v>3</v>
      </c>
      <c r="L316" s="40">
        <v>635344</v>
      </c>
      <c r="M316" s="40">
        <v>487778</v>
      </c>
      <c r="N316" s="40">
        <v>1</v>
      </c>
      <c r="O316" s="42"/>
      <c r="P316" s="42"/>
      <c r="Q316" s="42"/>
      <c r="R316" s="17">
        <f t="shared" si="17"/>
        <v>0</v>
      </c>
      <c r="S316" s="27">
        <f t="shared" si="18"/>
        <v>0</v>
      </c>
      <c r="T316" s="42"/>
      <c r="U316" s="42"/>
      <c r="V316" s="17">
        <f t="shared" si="19"/>
        <v>0</v>
      </c>
      <c r="W316" s="27">
        <f t="shared" si="20"/>
        <v>0</v>
      </c>
    </row>
    <row r="317" spans="1:23" x14ac:dyDescent="0.35">
      <c r="A317" s="38">
        <v>3974497</v>
      </c>
      <c r="B317" s="38" t="s">
        <v>2536</v>
      </c>
      <c r="C317" s="39" t="s">
        <v>2537</v>
      </c>
      <c r="D317" s="40" t="s">
        <v>14</v>
      </c>
      <c r="E317" s="40" t="s">
        <v>496</v>
      </c>
      <c r="F317" s="40" t="s">
        <v>496</v>
      </c>
      <c r="G317" s="40" t="s">
        <v>524</v>
      </c>
      <c r="H317" s="40" t="s">
        <v>496</v>
      </c>
      <c r="I317" s="40" t="s">
        <v>2534</v>
      </c>
      <c r="J317" s="40" t="s">
        <v>2535</v>
      </c>
      <c r="K317" s="41">
        <v>25</v>
      </c>
      <c r="L317" s="40">
        <v>632278</v>
      </c>
      <c r="M317" s="40">
        <v>492637</v>
      </c>
      <c r="N317" s="40">
        <v>1</v>
      </c>
      <c r="O317" s="42"/>
      <c r="P317" s="42"/>
      <c r="Q317" s="42"/>
      <c r="R317" s="17">
        <f t="shared" si="17"/>
        <v>0</v>
      </c>
      <c r="S317" s="27">
        <f t="shared" si="18"/>
        <v>0</v>
      </c>
      <c r="T317" s="42"/>
      <c r="U317" s="42"/>
      <c r="V317" s="17">
        <f t="shared" si="19"/>
        <v>0</v>
      </c>
      <c r="W317" s="27">
        <f t="shared" si="20"/>
        <v>0</v>
      </c>
    </row>
    <row r="318" spans="1:23" x14ac:dyDescent="0.35">
      <c r="A318" s="38">
        <v>3987577</v>
      </c>
      <c r="B318" s="38" t="s">
        <v>2554</v>
      </c>
      <c r="C318" s="39" t="s">
        <v>2555</v>
      </c>
      <c r="D318" s="40" t="s">
        <v>14</v>
      </c>
      <c r="E318" s="40" t="s">
        <v>496</v>
      </c>
      <c r="F318" s="40" t="s">
        <v>496</v>
      </c>
      <c r="G318" s="40" t="s">
        <v>606</v>
      </c>
      <c r="H318" s="40" t="s">
        <v>496</v>
      </c>
      <c r="I318" s="40" t="s">
        <v>1257</v>
      </c>
      <c r="J318" s="40" t="s">
        <v>2556</v>
      </c>
      <c r="K318" s="41">
        <v>36</v>
      </c>
      <c r="L318" s="40">
        <v>640830</v>
      </c>
      <c r="M318" s="40">
        <v>476803</v>
      </c>
      <c r="N318" s="40">
        <v>1</v>
      </c>
      <c r="O318" s="42"/>
      <c r="P318" s="42"/>
      <c r="Q318" s="42"/>
      <c r="R318" s="17">
        <f t="shared" si="17"/>
        <v>0</v>
      </c>
      <c r="S318" s="27">
        <f t="shared" si="18"/>
        <v>0</v>
      </c>
      <c r="T318" s="42"/>
      <c r="U318" s="42"/>
      <c r="V318" s="17">
        <f t="shared" si="19"/>
        <v>0</v>
      </c>
      <c r="W318" s="27">
        <f t="shared" si="20"/>
        <v>0</v>
      </c>
    </row>
    <row r="319" spans="1:23" x14ac:dyDescent="0.35">
      <c r="A319" s="38">
        <v>3935557</v>
      </c>
      <c r="B319" s="38" t="s">
        <v>2559</v>
      </c>
      <c r="C319" s="39" t="s">
        <v>2560</v>
      </c>
      <c r="D319" s="40" t="s">
        <v>14</v>
      </c>
      <c r="E319" s="40" t="s">
        <v>496</v>
      </c>
      <c r="F319" s="40" t="s">
        <v>496</v>
      </c>
      <c r="G319" s="40" t="s">
        <v>497</v>
      </c>
      <c r="H319" s="40" t="s">
        <v>496</v>
      </c>
      <c r="I319" s="40" t="s">
        <v>2557</v>
      </c>
      <c r="J319" s="40" t="s">
        <v>2558</v>
      </c>
      <c r="K319" s="41">
        <v>51</v>
      </c>
      <c r="L319" s="40">
        <v>641927</v>
      </c>
      <c r="M319" s="40">
        <v>487737</v>
      </c>
      <c r="N319" s="40">
        <v>1</v>
      </c>
      <c r="O319" s="42"/>
      <c r="P319" s="42"/>
      <c r="Q319" s="42"/>
      <c r="R319" s="17">
        <f t="shared" si="17"/>
        <v>0</v>
      </c>
      <c r="S319" s="27">
        <f t="shared" si="18"/>
        <v>0</v>
      </c>
      <c r="T319" s="42"/>
      <c r="U319" s="42"/>
      <c r="V319" s="17">
        <f t="shared" si="19"/>
        <v>0</v>
      </c>
      <c r="W319" s="27">
        <f t="shared" si="20"/>
        <v>0</v>
      </c>
    </row>
    <row r="320" spans="1:23" x14ac:dyDescent="0.35">
      <c r="A320" s="38">
        <v>3987866</v>
      </c>
      <c r="B320" s="38" t="s">
        <v>2561</v>
      </c>
      <c r="C320" s="39" t="s">
        <v>2562</v>
      </c>
      <c r="D320" s="40" t="s">
        <v>14</v>
      </c>
      <c r="E320" s="40" t="s">
        <v>496</v>
      </c>
      <c r="F320" s="40" t="s">
        <v>496</v>
      </c>
      <c r="G320" s="40" t="s">
        <v>606</v>
      </c>
      <c r="H320" s="40" t="s">
        <v>496</v>
      </c>
      <c r="I320" s="40" t="s">
        <v>2415</v>
      </c>
      <c r="J320" s="40" t="s">
        <v>2563</v>
      </c>
      <c r="K320" s="41">
        <v>4</v>
      </c>
      <c r="L320" s="40">
        <v>639507</v>
      </c>
      <c r="M320" s="40">
        <v>478556</v>
      </c>
      <c r="N320" s="40">
        <v>1</v>
      </c>
      <c r="O320" s="42"/>
      <c r="P320" s="42"/>
      <c r="Q320" s="42"/>
      <c r="R320" s="17">
        <f t="shared" si="17"/>
        <v>0</v>
      </c>
      <c r="S320" s="27">
        <f t="shared" si="18"/>
        <v>0</v>
      </c>
      <c r="T320" s="42"/>
      <c r="U320" s="42"/>
      <c r="V320" s="17">
        <f t="shared" si="19"/>
        <v>0</v>
      </c>
      <c r="W320" s="27">
        <f t="shared" si="20"/>
        <v>0</v>
      </c>
    </row>
  </sheetData>
  <sheetProtection algorithmName="SHA-512" hashValue="Xa4t5tReQA6DQ5vI8uKq5n27yC/h4NT+BICy6fwm9EgEqDZwZ1KW3Zo8FHjTw09G19svD/mTaadaz8j+RSIBAQ==" saltValue="boLTw4cvI+jnmvapwboJ7Q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7"/>
  <sheetViews>
    <sheetView topLeftCell="A10" workbookViewId="0">
      <selection activeCell="T16" sqref="T16:U17"/>
    </sheetView>
  </sheetViews>
  <sheetFormatPr defaultColWidth="8.7265625" defaultRowHeight="14.5" x14ac:dyDescent="0.35"/>
  <cols>
    <col min="1" max="1" width="8.7265625" style="4"/>
    <col min="2" max="2" width="12.54296875" style="4" customWidth="1"/>
    <col min="3" max="11" width="8.7265625" style="4"/>
    <col min="12" max="12" width="14.54296875" style="4" customWidth="1"/>
    <col min="13" max="14" width="8.7265625" style="4"/>
    <col min="15" max="15" width="15.453125" style="4" customWidth="1"/>
    <col min="16" max="16" width="12.81640625" style="4" customWidth="1"/>
    <col min="17" max="17" width="19.54296875" style="4" customWidth="1"/>
    <col min="18" max="18" width="8.7265625" style="4"/>
    <col min="19" max="19" width="14.26953125" style="4" customWidth="1"/>
    <col min="20" max="20" width="8.7265625" style="4"/>
    <col min="21" max="21" width="18.81640625" style="4" customWidth="1"/>
    <col min="22" max="22" width="8.7265625" style="4"/>
    <col min="23" max="23" width="15.26953125" style="4" customWidth="1"/>
    <col min="24" max="16384" width="8.7265625" style="4"/>
  </cols>
  <sheetData>
    <row r="1" spans="1:23" ht="15" thickBot="1" x14ac:dyDescent="0.4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" thickTop="1" x14ac:dyDescent="0.35">
      <c r="A2" s="1">
        <v>66</v>
      </c>
      <c r="B2" s="1">
        <f>M14</f>
        <v>2</v>
      </c>
      <c r="C2" s="1" t="str">
        <f>E16</f>
        <v>SZYDŁOWIECKI</v>
      </c>
      <c r="D2" s="1"/>
      <c r="E2" s="1"/>
      <c r="F2" s="1"/>
      <c r="G2" s="112" t="s">
        <v>3787</v>
      </c>
      <c r="H2" s="113"/>
      <c r="I2" s="114"/>
      <c r="J2" s="115" t="s">
        <v>3788</v>
      </c>
      <c r="K2" s="116"/>
      <c r="L2" s="117"/>
      <c r="Q2" s="5"/>
      <c r="R2" s="5"/>
      <c r="S2" s="5"/>
      <c r="T2" s="5"/>
    </row>
    <row r="3" spans="1:23" x14ac:dyDescent="0.3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2" x14ac:dyDescent="0.35">
      <c r="A4" s="118" t="s">
        <v>3795</v>
      </c>
      <c r="B4" s="118"/>
      <c r="C4" s="118"/>
      <c r="D4" s="118"/>
      <c r="E4" s="118"/>
      <c r="F4" s="10" t="s">
        <v>3796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106" t="s">
        <v>3797</v>
      </c>
      <c r="O4" s="107"/>
      <c r="P4" s="14">
        <v>1</v>
      </c>
      <c r="Q4" s="88"/>
      <c r="R4" s="89"/>
      <c r="S4" s="89"/>
      <c r="T4" s="89"/>
      <c r="U4" s="89"/>
      <c r="V4" s="90"/>
    </row>
    <row r="5" spans="1:23" ht="42" x14ac:dyDescent="0.35">
      <c r="A5" s="118" t="s">
        <v>3798</v>
      </c>
      <c r="B5" s="118"/>
      <c r="C5" s="118"/>
      <c r="D5" s="118"/>
      <c r="E5" s="118"/>
      <c r="F5" s="10" t="s">
        <v>3799</v>
      </c>
      <c r="G5" s="11">
        <f>ROUND(J5/M14/60,2)</f>
        <v>0</v>
      </c>
      <c r="H5" s="12">
        <f>ROUND(K5/M14/60,0)</f>
        <v>0</v>
      </c>
      <c r="I5" s="13">
        <f>G4+H4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106"/>
      <c r="O5" s="107"/>
      <c r="P5" s="14">
        <v>2</v>
      </c>
      <c r="Q5" s="88"/>
      <c r="R5" s="89"/>
      <c r="S5" s="89"/>
      <c r="T5" s="89"/>
      <c r="U5" s="89"/>
      <c r="V5" s="90"/>
    </row>
    <row r="6" spans="1:23" ht="64" x14ac:dyDescent="0.35">
      <c r="A6" s="108" t="s">
        <v>3800</v>
      </c>
      <c r="B6" s="108"/>
      <c r="C6" s="108"/>
      <c r="D6" s="108"/>
      <c r="E6" s="108"/>
      <c r="F6" s="3" t="s">
        <v>3801</v>
      </c>
      <c r="G6" s="15"/>
      <c r="H6" s="12">
        <f t="shared" ref="H6:H10" si="0">G6*0.23</f>
        <v>0</v>
      </c>
      <c r="I6" s="31">
        <f>ROUND(G6+H6,2)</f>
        <v>0</v>
      </c>
      <c r="J6" s="109" t="s">
        <v>3802</v>
      </c>
      <c r="K6" s="110"/>
      <c r="L6" s="111"/>
      <c r="P6" s="9" t="s">
        <v>3793</v>
      </c>
      <c r="Q6" s="1" t="s">
        <v>3794</v>
      </c>
      <c r="S6" s="5"/>
      <c r="T6" s="5"/>
    </row>
    <row r="7" spans="1:23" ht="64" x14ac:dyDescent="0.35">
      <c r="A7" s="108" t="s">
        <v>3803</v>
      </c>
      <c r="B7" s="108"/>
      <c r="C7" s="108"/>
      <c r="D7" s="108"/>
      <c r="E7" s="108"/>
      <c r="F7" s="3" t="s">
        <v>3804</v>
      </c>
      <c r="G7" s="15"/>
      <c r="H7" s="12">
        <f t="shared" si="0"/>
        <v>0</v>
      </c>
      <c r="I7" s="31">
        <f>ROUND(G6+H6,2)</f>
        <v>0</v>
      </c>
      <c r="J7" s="109" t="s">
        <v>3802</v>
      </c>
      <c r="K7" s="110"/>
      <c r="L7" s="111"/>
      <c r="P7" s="9"/>
      <c r="Q7" s="1"/>
      <c r="S7" s="5"/>
      <c r="T7" s="5"/>
    </row>
    <row r="8" spans="1:23" ht="53.5" x14ac:dyDescent="0.35">
      <c r="A8" s="108" t="s">
        <v>3805</v>
      </c>
      <c r="B8" s="108"/>
      <c r="C8" s="108"/>
      <c r="D8" s="108"/>
      <c r="E8" s="108"/>
      <c r="F8" s="3" t="s">
        <v>3806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106" t="s">
        <v>3807</v>
      </c>
      <c r="O8" s="107"/>
      <c r="P8" s="14">
        <v>1</v>
      </c>
      <c r="Q8" s="88"/>
      <c r="R8" s="89"/>
      <c r="S8" s="89"/>
      <c r="T8" s="89"/>
      <c r="U8" s="89"/>
      <c r="V8" s="90"/>
    </row>
    <row r="9" spans="1:23" ht="43" x14ac:dyDescent="0.35">
      <c r="A9" s="91" t="s">
        <v>3808</v>
      </c>
      <c r="B9" s="91"/>
      <c r="C9" s="91"/>
      <c r="D9" s="91"/>
      <c r="E9" s="91"/>
      <c r="F9" s="3" t="s">
        <v>3809</v>
      </c>
      <c r="G9" s="15"/>
      <c r="H9" s="12">
        <f t="shared" si="0"/>
        <v>0</v>
      </c>
      <c r="I9" s="31">
        <f>ROUND(G9+H9,2)</f>
        <v>0</v>
      </c>
      <c r="J9" s="92" t="s">
        <v>3802</v>
      </c>
      <c r="K9" s="93"/>
      <c r="L9" s="94"/>
      <c r="M9" s="1"/>
      <c r="N9" s="16"/>
      <c r="W9" s="17"/>
    </row>
    <row r="10" spans="1:23" ht="54" thickBot="1" x14ac:dyDescent="0.4">
      <c r="A10" s="91" t="s">
        <v>3810</v>
      </c>
      <c r="B10" s="91"/>
      <c r="C10" s="91"/>
      <c r="D10" s="91"/>
      <c r="E10" s="91"/>
      <c r="F10" s="3" t="s">
        <v>3811</v>
      </c>
      <c r="G10" s="18"/>
      <c r="H10" s="19">
        <f t="shared" si="0"/>
        <v>0</v>
      </c>
      <c r="I10" s="31">
        <f>ROUND(G10+H10,2)</f>
        <v>0</v>
      </c>
      <c r="J10" s="95" t="s">
        <v>3802</v>
      </c>
      <c r="K10" s="96"/>
      <c r="L10" s="97"/>
      <c r="M10" s="1"/>
      <c r="N10" s="1"/>
    </row>
    <row r="11" spans="1:23" ht="15" thickTop="1" x14ac:dyDescent="0.35">
      <c r="A11" s="20"/>
      <c r="B11" s="20"/>
      <c r="C11" s="20"/>
      <c r="D11" s="20"/>
      <c r="H11" s="20"/>
      <c r="I11" s="98"/>
      <c r="J11" s="99"/>
      <c r="K11" s="99"/>
      <c r="L11" s="100"/>
      <c r="M11" s="33" t="s">
        <v>3812</v>
      </c>
      <c r="N11" s="34"/>
      <c r="O11" s="1"/>
      <c r="P11" s="1"/>
      <c r="Q11" s="1"/>
      <c r="R11" s="1"/>
      <c r="S11" s="1"/>
      <c r="T11" s="1"/>
      <c r="U11" s="1"/>
      <c r="V11" s="21"/>
    </row>
    <row r="12" spans="1:23" ht="15" thickBot="1" x14ac:dyDescent="0.4">
      <c r="A12" s="20"/>
      <c r="B12" s="20"/>
      <c r="C12" s="20"/>
      <c r="D12" s="20"/>
      <c r="H12" s="22" t="s">
        <v>3813</v>
      </c>
      <c r="I12" s="101"/>
      <c r="J12" s="102"/>
      <c r="K12" s="102"/>
      <c r="L12" s="103"/>
      <c r="M12" s="104" t="s">
        <v>3814</v>
      </c>
      <c r="N12" s="105"/>
      <c r="O12" s="105"/>
      <c r="P12" s="105"/>
      <c r="Q12" s="105"/>
      <c r="R12" s="105"/>
      <c r="S12" s="105"/>
      <c r="T12" s="105"/>
      <c r="U12" s="105"/>
      <c r="V12" s="105"/>
    </row>
    <row r="13" spans="1:23" ht="15" thickTop="1" x14ac:dyDescent="0.35"/>
    <row r="14" spans="1:23" ht="34.5" customHeight="1" x14ac:dyDescent="0.3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2</v>
      </c>
      <c r="N14" s="25">
        <f>SUM(N16:N400)</f>
        <v>2</v>
      </c>
      <c r="P14" s="86" t="s">
        <v>3815</v>
      </c>
      <c r="Q14" s="87"/>
      <c r="R14" s="87"/>
      <c r="S14" s="87"/>
      <c r="T14" s="86" t="s">
        <v>3816</v>
      </c>
      <c r="U14" s="87"/>
      <c r="V14" s="87"/>
      <c r="W14" s="87"/>
    </row>
    <row r="15" spans="1:23" ht="73.5" x14ac:dyDescent="0.35">
      <c r="A15" s="35" t="s">
        <v>1</v>
      </c>
      <c r="B15" s="35" t="s">
        <v>2</v>
      </c>
      <c r="C15" s="36" t="s">
        <v>3</v>
      </c>
      <c r="D15" s="37" t="s">
        <v>4</v>
      </c>
      <c r="E15" s="37" t="s">
        <v>5</v>
      </c>
      <c r="F15" s="37" t="s">
        <v>6</v>
      </c>
      <c r="G15" s="37" t="s">
        <v>7</v>
      </c>
      <c r="H15" s="37" t="s">
        <v>8</v>
      </c>
      <c r="I15" s="37" t="s">
        <v>9</v>
      </c>
      <c r="J15" s="37" t="s">
        <v>10</v>
      </c>
      <c r="K15" s="37" t="s">
        <v>11</v>
      </c>
      <c r="L15" s="37" t="s">
        <v>12</v>
      </c>
      <c r="M15" s="37" t="s">
        <v>13</v>
      </c>
      <c r="N15" s="37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35">
      <c r="A16" s="38">
        <v>3653165</v>
      </c>
      <c r="B16" s="38" t="s">
        <v>358</v>
      </c>
      <c r="C16" s="39" t="s">
        <v>359</v>
      </c>
      <c r="D16" s="40" t="s">
        <v>14</v>
      </c>
      <c r="E16" s="40" t="s">
        <v>342</v>
      </c>
      <c r="F16" s="40" t="s">
        <v>357</v>
      </c>
      <c r="G16" s="40" t="s">
        <v>360</v>
      </c>
      <c r="H16" s="40" t="s">
        <v>361</v>
      </c>
      <c r="I16" s="40" t="s">
        <v>33</v>
      </c>
      <c r="J16" s="40" t="s">
        <v>18</v>
      </c>
      <c r="K16" s="41">
        <v>1</v>
      </c>
      <c r="L16" s="40">
        <v>639743</v>
      </c>
      <c r="M16" s="40">
        <v>376683</v>
      </c>
      <c r="N16" s="40">
        <v>1</v>
      </c>
      <c r="O16" s="42"/>
      <c r="P16" s="42"/>
      <c r="Q16" s="42"/>
      <c r="R16" s="17">
        <f>ROUND(Q16*0.23,2)</f>
        <v>0</v>
      </c>
      <c r="S16" s="27">
        <f>ROUND(Q16,2)+R16</f>
        <v>0</v>
      </c>
      <c r="T16" s="42"/>
      <c r="U16" s="42"/>
      <c r="V16" s="17">
        <f>ROUND(U16*0.23,2)</f>
        <v>0</v>
      </c>
      <c r="W16" s="27">
        <f>ROUND(U16,2)+V16</f>
        <v>0</v>
      </c>
    </row>
    <row r="17" spans="1:23" x14ac:dyDescent="0.35">
      <c r="A17" s="38">
        <v>3661217</v>
      </c>
      <c r="B17" s="38" t="s">
        <v>392</v>
      </c>
      <c r="C17" s="39" t="s">
        <v>393</v>
      </c>
      <c r="D17" s="40" t="s">
        <v>14</v>
      </c>
      <c r="E17" s="40" t="s">
        <v>342</v>
      </c>
      <c r="F17" s="40" t="s">
        <v>391</v>
      </c>
      <c r="G17" s="40" t="s">
        <v>394</v>
      </c>
      <c r="H17" s="40" t="s">
        <v>395</v>
      </c>
      <c r="I17" s="40" t="s">
        <v>33</v>
      </c>
      <c r="J17" s="40" t="s">
        <v>18</v>
      </c>
      <c r="K17" s="41">
        <v>170</v>
      </c>
      <c r="L17" s="40">
        <v>632163</v>
      </c>
      <c r="M17" s="40">
        <v>372307</v>
      </c>
      <c r="N17" s="40">
        <v>1</v>
      </c>
      <c r="O17" s="42"/>
      <c r="P17" s="42"/>
      <c r="Q17" s="42"/>
      <c r="R17" s="17">
        <f>ROUND(Q17*0.23,2)</f>
        <v>0</v>
      </c>
      <c r="S17" s="27">
        <f>ROUND(Q17,2)+R17</f>
        <v>0</v>
      </c>
      <c r="T17" s="42"/>
      <c r="U17" s="42"/>
      <c r="V17" s="17">
        <f>ROUND(U17*0.23,2)</f>
        <v>0</v>
      </c>
      <c r="W17" s="27">
        <f>ROUND(U17,2)+V17</f>
        <v>0</v>
      </c>
    </row>
  </sheetData>
  <sheetProtection algorithmName="SHA-512" hashValue="aJRK2n6N3ibVeuTT+8r25YzWFI+au6f0o7iF86IwyjEbPY4t/ZgSVG125Eg8AXkKVfRanrUGMphYWdXuouPoWQ==" saltValue="8wyo5jattO9lXbIV10vwOw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7"/>
  <sheetViews>
    <sheetView topLeftCell="A10" workbookViewId="0">
      <selection activeCell="T16" sqref="T16:U17"/>
    </sheetView>
  </sheetViews>
  <sheetFormatPr defaultColWidth="8.7265625" defaultRowHeight="14.5" x14ac:dyDescent="0.35"/>
  <cols>
    <col min="1" max="1" width="8.7265625" style="4"/>
    <col min="2" max="2" width="12.54296875" style="4" customWidth="1"/>
    <col min="3" max="11" width="8.7265625" style="4"/>
    <col min="12" max="12" width="14.54296875" style="4" customWidth="1"/>
    <col min="13" max="14" width="8.7265625" style="4"/>
    <col min="15" max="15" width="15.453125" style="4" customWidth="1"/>
    <col min="16" max="16" width="12.81640625" style="4" customWidth="1"/>
    <col min="17" max="17" width="19.54296875" style="4" customWidth="1"/>
    <col min="18" max="18" width="8.7265625" style="4"/>
    <col min="19" max="19" width="14.26953125" style="4" customWidth="1"/>
    <col min="20" max="20" width="8.7265625" style="4"/>
    <col min="21" max="21" width="18.81640625" style="4" customWidth="1"/>
    <col min="22" max="22" width="8.7265625" style="4"/>
    <col min="23" max="23" width="15.26953125" style="4" customWidth="1"/>
    <col min="24" max="16384" width="8.7265625" style="4"/>
  </cols>
  <sheetData>
    <row r="1" spans="1:23" ht="15" thickBot="1" x14ac:dyDescent="0.4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" thickTop="1" x14ac:dyDescent="0.35">
      <c r="A2" s="1">
        <v>65</v>
      </c>
      <c r="B2" s="1">
        <f>M14</f>
        <v>2</v>
      </c>
      <c r="C2" s="1" t="str">
        <f>E16</f>
        <v>SZYDŁOWIECKI</v>
      </c>
      <c r="D2" s="1"/>
      <c r="E2" s="1"/>
      <c r="F2" s="1"/>
      <c r="G2" s="112" t="s">
        <v>3787</v>
      </c>
      <c r="H2" s="113"/>
      <c r="I2" s="114"/>
      <c r="J2" s="115" t="s">
        <v>3788</v>
      </c>
      <c r="K2" s="116"/>
      <c r="L2" s="117"/>
      <c r="Q2" s="5"/>
      <c r="R2" s="5"/>
      <c r="S2" s="5"/>
      <c r="T2" s="5"/>
    </row>
    <row r="3" spans="1:23" x14ac:dyDescent="0.3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2" x14ac:dyDescent="0.35">
      <c r="A4" s="118" t="s">
        <v>3795</v>
      </c>
      <c r="B4" s="118"/>
      <c r="C4" s="118"/>
      <c r="D4" s="118"/>
      <c r="E4" s="118"/>
      <c r="F4" s="10" t="s">
        <v>3796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ROUND(SUM(Q16:Q354),2)*60</f>
        <v>0</v>
      </c>
      <c r="K4" s="2">
        <f>SUM(R16:R354)*60</f>
        <v>0</v>
      </c>
      <c r="L4" s="30">
        <f>SUM(S16:S354)*60</f>
        <v>0</v>
      </c>
      <c r="N4" s="106" t="s">
        <v>3797</v>
      </c>
      <c r="O4" s="107"/>
      <c r="P4" s="14">
        <v>1</v>
      </c>
      <c r="Q4" s="88"/>
      <c r="R4" s="89"/>
      <c r="S4" s="89"/>
      <c r="T4" s="89"/>
      <c r="U4" s="89"/>
      <c r="V4" s="90"/>
    </row>
    <row r="5" spans="1:23" ht="42" x14ac:dyDescent="0.35">
      <c r="A5" s="118" t="s">
        <v>3798</v>
      </c>
      <c r="B5" s="118"/>
      <c r="C5" s="118"/>
      <c r="D5" s="118"/>
      <c r="E5" s="118"/>
      <c r="F5" s="10" t="s">
        <v>3799</v>
      </c>
      <c r="G5" s="11">
        <f>ROUND(J5/M14/60,2)</f>
        <v>0</v>
      </c>
      <c r="H5" s="12">
        <f>ROUND(K5/M14/60,0)</f>
        <v>0</v>
      </c>
      <c r="I5" s="13">
        <f>G4+H4</f>
        <v>0</v>
      </c>
      <c r="J5" s="28">
        <f>ROUND(SUM(U16:U354),2)*60</f>
        <v>0</v>
      </c>
      <c r="K5" s="2">
        <f>SUM(V16:V354)*60</f>
        <v>0</v>
      </c>
      <c r="L5" s="30">
        <f>SUM(W16:W354)*60</f>
        <v>0</v>
      </c>
      <c r="N5" s="106"/>
      <c r="O5" s="107"/>
      <c r="P5" s="14">
        <v>2</v>
      </c>
      <c r="Q5" s="88"/>
      <c r="R5" s="89"/>
      <c r="S5" s="89"/>
      <c r="T5" s="89"/>
      <c r="U5" s="89"/>
      <c r="V5" s="90"/>
    </row>
    <row r="6" spans="1:23" ht="64" x14ac:dyDescent="0.35">
      <c r="A6" s="108" t="s">
        <v>3800</v>
      </c>
      <c r="B6" s="108"/>
      <c r="C6" s="108"/>
      <c r="D6" s="108"/>
      <c r="E6" s="108"/>
      <c r="F6" s="3" t="s">
        <v>3801</v>
      </c>
      <c r="G6" s="15"/>
      <c r="H6" s="12">
        <f t="shared" ref="H6:H10" si="0">G6*0.23</f>
        <v>0</v>
      </c>
      <c r="I6" s="31">
        <f>ROUND(G6+H6,2)</f>
        <v>0</v>
      </c>
      <c r="J6" s="109" t="s">
        <v>3802</v>
      </c>
      <c r="K6" s="110"/>
      <c r="L6" s="111"/>
      <c r="P6" s="9" t="s">
        <v>3793</v>
      </c>
      <c r="Q6" s="1" t="s">
        <v>3794</v>
      </c>
      <c r="S6" s="5"/>
      <c r="T6" s="5"/>
    </row>
    <row r="7" spans="1:23" ht="64" x14ac:dyDescent="0.35">
      <c r="A7" s="108" t="s">
        <v>3803</v>
      </c>
      <c r="B7" s="108"/>
      <c r="C7" s="108"/>
      <c r="D7" s="108"/>
      <c r="E7" s="108"/>
      <c r="F7" s="3" t="s">
        <v>3804</v>
      </c>
      <c r="G7" s="15"/>
      <c r="H7" s="12">
        <f t="shared" si="0"/>
        <v>0</v>
      </c>
      <c r="I7" s="31">
        <f>ROUND(G6+H6,2)</f>
        <v>0</v>
      </c>
      <c r="J7" s="109" t="s">
        <v>3802</v>
      </c>
      <c r="K7" s="110"/>
      <c r="L7" s="111"/>
      <c r="P7" s="9"/>
      <c r="Q7" s="1"/>
      <c r="S7" s="5"/>
      <c r="T7" s="5"/>
    </row>
    <row r="8" spans="1:23" ht="53.5" x14ac:dyDescent="0.35">
      <c r="A8" s="108" t="s">
        <v>3805</v>
      </c>
      <c r="B8" s="108"/>
      <c r="C8" s="108"/>
      <c r="D8" s="108"/>
      <c r="E8" s="108"/>
      <c r="F8" s="3" t="s">
        <v>3806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106" t="s">
        <v>3807</v>
      </c>
      <c r="O8" s="107"/>
      <c r="P8" s="14">
        <v>1</v>
      </c>
      <c r="Q8" s="88"/>
      <c r="R8" s="89"/>
      <c r="S8" s="89"/>
      <c r="T8" s="89"/>
      <c r="U8" s="89"/>
      <c r="V8" s="90"/>
    </row>
    <row r="9" spans="1:23" ht="43" x14ac:dyDescent="0.35">
      <c r="A9" s="91" t="s">
        <v>3808</v>
      </c>
      <c r="B9" s="91"/>
      <c r="C9" s="91"/>
      <c r="D9" s="91"/>
      <c r="E9" s="91"/>
      <c r="F9" s="3" t="s">
        <v>3809</v>
      </c>
      <c r="G9" s="15"/>
      <c r="H9" s="12">
        <f t="shared" si="0"/>
        <v>0</v>
      </c>
      <c r="I9" s="31">
        <f>ROUND(G9+H9,2)</f>
        <v>0</v>
      </c>
      <c r="J9" s="92" t="s">
        <v>3802</v>
      </c>
      <c r="K9" s="93"/>
      <c r="L9" s="94"/>
      <c r="M9" s="1"/>
      <c r="N9" s="16"/>
      <c r="W9" s="17"/>
    </row>
    <row r="10" spans="1:23" ht="54" thickBot="1" x14ac:dyDescent="0.4">
      <c r="A10" s="91" t="s">
        <v>3810</v>
      </c>
      <c r="B10" s="91"/>
      <c r="C10" s="91"/>
      <c r="D10" s="91"/>
      <c r="E10" s="91"/>
      <c r="F10" s="3" t="s">
        <v>3811</v>
      </c>
      <c r="G10" s="18"/>
      <c r="H10" s="19">
        <f t="shared" si="0"/>
        <v>0</v>
      </c>
      <c r="I10" s="31">
        <f>ROUND(G10+H10,2)</f>
        <v>0</v>
      </c>
      <c r="J10" s="95" t="s">
        <v>3802</v>
      </c>
      <c r="K10" s="96"/>
      <c r="L10" s="97"/>
      <c r="M10" s="1"/>
      <c r="N10" s="1"/>
    </row>
    <row r="11" spans="1:23" ht="15" thickTop="1" x14ac:dyDescent="0.35">
      <c r="A11" s="20"/>
      <c r="B11" s="20"/>
      <c r="C11" s="20"/>
      <c r="D11" s="20"/>
      <c r="H11" s="20"/>
      <c r="I11" s="98"/>
      <c r="J11" s="99"/>
      <c r="K11" s="99"/>
      <c r="L11" s="100"/>
      <c r="M11" s="33" t="s">
        <v>3812</v>
      </c>
      <c r="N11" s="34"/>
      <c r="O11" s="1"/>
      <c r="P11" s="1"/>
      <c r="Q11" s="1"/>
      <c r="R11" s="1"/>
      <c r="S11" s="1"/>
      <c r="T11" s="1"/>
      <c r="U11" s="1"/>
      <c r="V11" s="21"/>
    </row>
    <row r="12" spans="1:23" ht="15" thickBot="1" x14ac:dyDescent="0.4">
      <c r="A12" s="20"/>
      <c r="B12" s="20"/>
      <c r="C12" s="20"/>
      <c r="D12" s="20"/>
      <c r="H12" s="22" t="s">
        <v>3813</v>
      </c>
      <c r="I12" s="101"/>
      <c r="J12" s="102"/>
      <c r="K12" s="102"/>
      <c r="L12" s="103"/>
      <c r="M12" s="104" t="s">
        <v>3814</v>
      </c>
      <c r="N12" s="105"/>
      <c r="O12" s="105"/>
      <c r="P12" s="105"/>
      <c r="Q12" s="105"/>
      <c r="R12" s="105"/>
      <c r="S12" s="105"/>
      <c r="T12" s="105"/>
      <c r="U12" s="105"/>
      <c r="V12" s="105"/>
    </row>
    <row r="13" spans="1:23" ht="15" thickTop="1" x14ac:dyDescent="0.35"/>
    <row r="14" spans="1:23" ht="34.5" customHeight="1" x14ac:dyDescent="0.3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2</v>
      </c>
      <c r="N14" s="25">
        <f>SUM(N16:N399)</f>
        <v>2</v>
      </c>
      <c r="P14" s="86" t="s">
        <v>3815</v>
      </c>
      <c r="Q14" s="87"/>
      <c r="R14" s="87"/>
      <c r="S14" s="87"/>
      <c r="T14" s="86" t="s">
        <v>3816</v>
      </c>
      <c r="U14" s="87"/>
      <c r="V14" s="87"/>
      <c r="W14" s="87"/>
    </row>
    <row r="15" spans="1:23" ht="73.5" x14ac:dyDescent="0.35">
      <c r="A15" s="35" t="s">
        <v>1</v>
      </c>
      <c r="B15" s="35" t="s">
        <v>2</v>
      </c>
      <c r="C15" s="36" t="s">
        <v>3</v>
      </c>
      <c r="D15" s="37" t="s">
        <v>4</v>
      </c>
      <c r="E15" s="37" t="s">
        <v>5</v>
      </c>
      <c r="F15" s="37" t="s">
        <v>6</v>
      </c>
      <c r="G15" s="37" t="s">
        <v>7</v>
      </c>
      <c r="H15" s="37" t="s">
        <v>8</v>
      </c>
      <c r="I15" s="37" t="s">
        <v>9</v>
      </c>
      <c r="J15" s="37" t="s">
        <v>10</v>
      </c>
      <c r="K15" s="37" t="s">
        <v>11</v>
      </c>
      <c r="L15" s="37" t="s">
        <v>12</v>
      </c>
      <c r="M15" s="37" t="s">
        <v>13</v>
      </c>
      <c r="N15" s="37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35">
      <c r="A16" s="38">
        <v>3654850</v>
      </c>
      <c r="B16" s="38" t="s">
        <v>364</v>
      </c>
      <c r="C16" s="39" t="s">
        <v>365</v>
      </c>
      <c r="D16" s="40" t="s">
        <v>14</v>
      </c>
      <c r="E16" s="40" t="s">
        <v>342</v>
      </c>
      <c r="F16" s="40" t="s">
        <v>366</v>
      </c>
      <c r="G16" s="40" t="s">
        <v>367</v>
      </c>
      <c r="H16" s="40" t="s">
        <v>368</v>
      </c>
      <c r="I16" s="40" t="s">
        <v>33</v>
      </c>
      <c r="J16" s="40" t="s">
        <v>18</v>
      </c>
      <c r="K16" s="41" t="s">
        <v>369</v>
      </c>
      <c r="L16" s="40">
        <v>633738</v>
      </c>
      <c r="M16" s="40">
        <v>384664</v>
      </c>
      <c r="N16" s="37">
        <v>1</v>
      </c>
      <c r="O16" s="42"/>
      <c r="P16" s="42"/>
      <c r="Q16" s="42"/>
      <c r="R16" s="17">
        <f>ROUND(Q16*0.23,2)</f>
        <v>0</v>
      </c>
      <c r="S16" s="27">
        <f>ROUND(Q16,2)+R16</f>
        <v>0</v>
      </c>
      <c r="T16" s="42"/>
      <c r="U16" s="42"/>
      <c r="V16" s="17">
        <f>ROUND(U16*0.23,2)</f>
        <v>0</v>
      </c>
      <c r="W16" s="27">
        <f>ROUND(U16,2)+V16</f>
        <v>0</v>
      </c>
    </row>
    <row r="17" spans="1:23" x14ac:dyDescent="0.35">
      <c r="A17" s="38">
        <v>3655039</v>
      </c>
      <c r="B17" s="38" t="s">
        <v>370</v>
      </c>
      <c r="C17" s="39" t="s">
        <v>371</v>
      </c>
      <c r="D17" s="40" t="s">
        <v>14</v>
      </c>
      <c r="E17" s="40" t="s">
        <v>342</v>
      </c>
      <c r="F17" s="40" t="s">
        <v>366</v>
      </c>
      <c r="G17" s="40" t="s">
        <v>372</v>
      </c>
      <c r="H17" s="40" t="s">
        <v>373</v>
      </c>
      <c r="I17" s="40" t="s">
        <v>33</v>
      </c>
      <c r="J17" s="40" t="s">
        <v>18</v>
      </c>
      <c r="K17" s="41">
        <v>20</v>
      </c>
      <c r="L17" s="40">
        <v>637225</v>
      </c>
      <c r="M17" s="40">
        <v>387007</v>
      </c>
      <c r="N17" s="37">
        <v>1</v>
      </c>
      <c r="O17" s="42"/>
      <c r="P17" s="42"/>
      <c r="Q17" s="42"/>
      <c r="R17" s="17">
        <f>ROUND(Q17*0.23,2)</f>
        <v>0</v>
      </c>
      <c r="S17" s="27">
        <f>ROUND(Q17,2)+R17</f>
        <v>0</v>
      </c>
      <c r="T17" s="42"/>
      <c r="U17" s="42"/>
      <c r="V17" s="17">
        <f>ROUND(U17*0.23,2)</f>
        <v>0</v>
      </c>
      <c r="W17" s="27">
        <f>ROUND(U17,2)+V17</f>
        <v>0</v>
      </c>
    </row>
  </sheetData>
  <sheetProtection algorithmName="SHA-512" hashValue="t0GB+iTVaP22VHa9UpKnHsUrCY978THeFVYY7O2dPR9vOFg72Jwaam8AKL9Fe3mWyeO6EDJeUtzpDOCZjvuucg==" saltValue="zQUygQ/wcVhd5YqYkj+qkQ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0"/>
  <sheetViews>
    <sheetView workbookViewId="0">
      <selection activeCell="A8" sqref="A8:E8"/>
    </sheetView>
  </sheetViews>
  <sheetFormatPr defaultColWidth="8.7265625" defaultRowHeight="14.5" x14ac:dyDescent="0.35"/>
  <cols>
    <col min="1" max="1" width="8.7265625" style="4"/>
    <col min="2" max="2" width="12.54296875" style="4" customWidth="1"/>
    <col min="3" max="11" width="8.7265625" style="4"/>
    <col min="12" max="12" width="14.54296875" style="4" customWidth="1"/>
    <col min="13" max="14" width="8.7265625" style="4"/>
    <col min="15" max="15" width="15.453125" style="4" customWidth="1"/>
    <col min="16" max="16" width="12.81640625" style="4" customWidth="1"/>
    <col min="17" max="17" width="19.54296875" style="4" customWidth="1"/>
    <col min="18" max="18" width="8.7265625" style="4"/>
    <col min="19" max="19" width="14.26953125" style="4" customWidth="1"/>
    <col min="20" max="20" width="8.7265625" style="4"/>
    <col min="21" max="21" width="18.81640625" style="4" customWidth="1"/>
    <col min="22" max="22" width="8.7265625" style="4"/>
    <col min="23" max="23" width="15.26953125" style="4" customWidth="1"/>
    <col min="24" max="16384" width="8.7265625" style="4"/>
  </cols>
  <sheetData>
    <row r="1" spans="1:23" ht="15" thickBot="1" x14ac:dyDescent="0.4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" thickTop="1" x14ac:dyDescent="0.35">
      <c r="A2" s="1">
        <v>91</v>
      </c>
      <c r="B2" s="1">
        <f>M14</f>
        <v>5</v>
      </c>
      <c r="C2" s="1" t="str">
        <f>E16</f>
        <v>ŻYRARDOWSKI</v>
      </c>
      <c r="D2" s="1"/>
      <c r="E2" s="1"/>
      <c r="F2" s="1"/>
      <c r="G2" s="112" t="s">
        <v>3787</v>
      </c>
      <c r="H2" s="113"/>
      <c r="I2" s="114"/>
      <c r="J2" s="115" t="s">
        <v>3788</v>
      </c>
      <c r="K2" s="116"/>
      <c r="L2" s="117"/>
      <c r="Q2" s="5"/>
      <c r="R2" s="5"/>
      <c r="S2" s="5"/>
      <c r="T2" s="5"/>
    </row>
    <row r="3" spans="1:23" x14ac:dyDescent="0.3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2" x14ac:dyDescent="0.35">
      <c r="A4" s="118" t="s">
        <v>3795</v>
      </c>
      <c r="B4" s="118"/>
      <c r="C4" s="118"/>
      <c r="D4" s="118"/>
      <c r="E4" s="118"/>
      <c r="F4" s="10" t="s">
        <v>3796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106" t="s">
        <v>3797</v>
      </c>
      <c r="O4" s="107"/>
      <c r="P4" s="14">
        <v>1</v>
      </c>
      <c r="Q4" s="88"/>
      <c r="R4" s="89"/>
      <c r="S4" s="89"/>
      <c r="T4" s="89"/>
      <c r="U4" s="89"/>
      <c r="V4" s="90"/>
    </row>
    <row r="5" spans="1:23" ht="42" x14ac:dyDescent="0.35">
      <c r="A5" s="118" t="s">
        <v>3798</v>
      </c>
      <c r="B5" s="118"/>
      <c r="C5" s="118"/>
      <c r="D5" s="118"/>
      <c r="E5" s="118"/>
      <c r="F5" s="10" t="s">
        <v>3799</v>
      </c>
      <c r="G5" s="11">
        <f>ROUND(J5/M14/60,2)</f>
        <v>0</v>
      </c>
      <c r="H5" s="12">
        <f>ROUND(K5/M14/60,0)</f>
        <v>0</v>
      </c>
      <c r="I5" s="13">
        <f>G4+H4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106"/>
      <c r="O5" s="107"/>
      <c r="P5" s="14">
        <v>2</v>
      </c>
      <c r="Q5" s="88"/>
      <c r="R5" s="89"/>
      <c r="S5" s="89"/>
      <c r="T5" s="89"/>
      <c r="U5" s="89"/>
      <c r="V5" s="90"/>
    </row>
    <row r="6" spans="1:23" ht="64" x14ac:dyDescent="0.35">
      <c r="A6" s="108" t="s">
        <v>3800</v>
      </c>
      <c r="B6" s="108"/>
      <c r="C6" s="108"/>
      <c r="D6" s="108"/>
      <c r="E6" s="108"/>
      <c r="F6" s="3" t="s">
        <v>3801</v>
      </c>
      <c r="G6" s="15"/>
      <c r="H6" s="12">
        <f t="shared" ref="H6:H10" si="0">G6*0.23</f>
        <v>0</v>
      </c>
      <c r="I6" s="31">
        <f>ROUND(G6+H6,2)</f>
        <v>0</v>
      </c>
      <c r="J6" s="109" t="s">
        <v>3802</v>
      </c>
      <c r="K6" s="110"/>
      <c r="L6" s="111"/>
      <c r="P6" s="9" t="s">
        <v>3793</v>
      </c>
      <c r="Q6" s="1" t="s">
        <v>3794</v>
      </c>
      <c r="S6" s="5"/>
      <c r="T6" s="5"/>
    </row>
    <row r="7" spans="1:23" ht="64" x14ac:dyDescent="0.35">
      <c r="A7" s="108" t="s">
        <v>3803</v>
      </c>
      <c r="B7" s="108"/>
      <c r="C7" s="108"/>
      <c r="D7" s="108"/>
      <c r="E7" s="108"/>
      <c r="F7" s="3" t="s">
        <v>3804</v>
      </c>
      <c r="G7" s="15"/>
      <c r="H7" s="12">
        <f t="shared" si="0"/>
        <v>0</v>
      </c>
      <c r="I7" s="31">
        <f>ROUND(G6+H6,2)</f>
        <v>0</v>
      </c>
      <c r="J7" s="109" t="s">
        <v>3802</v>
      </c>
      <c r="K7" s="110"/>
      <c r="L7" s="111"/>
      <c r="P7" s="9"/>
      <c r="Q7" s="1"/>
      <c r="S7" s="5"/>
      <c r="T7" s="5"/>
    </row>
    <row r="8" spans="1:23" ht="53.5" x14ac:dyDescent="0.35">
      <c r="A8" s="108" t="s">
        <v>3805</v>
      </c>
      <c r="B8" s="108"/>
      <c r="C8" s="108"/>
      <c r="D8" s="108"/>
      <c r="E8" s="108"/>
      <c r="F8" s="3" t="s">
        <v>3806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106" t="s">
        <v>3807</v>
      </c>
      <c r="O8" s="107"/>
      <c r="P8" s="14">
        <v>1</v>
      </c>
      <c r="Q8" s="88"/>
      <c r="R8" s="89"/>
      <c r="S8" s="89"/>
      <c r="T8" s="89"/>
      <c r="U8" s="89"/>
      <c r="V8" s="90"/>
    </row>
    <row r="9" spans="1:23" ht="43" x14ac:dyDescent="0.35">
      <c r="A9" s="91" t="s">
        <v>3808</v>
      </c>
      <c r="B9" s="91"/>
      <c r="C9" s="91"/>
      <c r="D9" s="91"/>
      <c r="E9" s="91"/>
      <c r="F9" s="3" t="s">
        <v>3809</v>
      </c>
      <c r="G9" s="15"/>
      <c r="H9" s="12">
        <f t="shared" si="0"/>
        <v>0</v>
      </c>
      <c r="I9" s="31">
        <f>ROUND(G9+H9,2)</f>
        <v>0</v>
      </c>
      <c r="J9" s="92" t="s">
        <v>3802</v>
      </c>
      <c r="K9" s="93"/>
      <c r="L9" s="94"/>
      <c r="M9" s="1"/>
      <c r="N9" s="16"/>
      <c r="W9" s="17"/>
    </row>
    <row r="10" spans="1:23" ht="54" thickBot="1" x14ac:dyDescent="0.4">
      <c r="A10" s="91" t="s">
        <v>3810</v>
      </c>
      <c r="B10" s="91"/>
      <c r="C10" s="91"/>
      <c r="D10" s="91"/>
      <c r="E10" s="91"/>
      <c r="F10" s="3" t="s">
        <v>3811</v>
      </c>
      <c r="G10" s="18"/>
      <c r="H10" s="19">
        <f t="shared" si="0"/>
        <v>0</v>
      </c>
      <c r="I10" s="31">
        <f>ROUND(G10+H10,2)</f>
        <v>0</v>
      </c>
      <c r="J10" s="95" t="s">
        <v>3802</v>
      </c>
      <c r="K10" s="96"/>
      <c r="L10" s="97"/>
      <c r="M10" s="1"/>
      <c r="N10" s="1"/>
    </row>
    <row r="11" spans="1:23" ht="15" thickTop="1" x14ac:dyDescent="0.35">
      <c r="A11" s="20"/>
      <c r="B11" s="20"/>
      <c r="C11" s="20"/>
      <c r="D11" s="20"/>
      <c r="H11" s="20"/>
      <c r="I11" s="98"/>
      <c r="J11" s="99"/>
      <c r="K11" s="99"/>
      <c r="L11" s="100"/>
      <c r="M11" s="33" t="s">
        <v>3812</v>
      </c>
      <c r="N11" s="34"/>
      <c r="O11" s="1"/>
      <c r="P11" s="1"/>
      <c r="Q11" s="1"/>
      <c r="R11" s="1"/>
      <c r="S11" s="1"/>
      <c r="T11" s="1"/>
      <c r="U11" s="1"/>
      <c r="V11" s="21"/>
    </row>
    <row r="12" spans="1:23" ht="15" thickBot="1" x14ac:dyDescent="0.4">
      <c r="A12" s="20"/>
      <c r="B12" s="20"/>
      <c r="C12" s="20"/>
      <c r="D12" s="20"/>
      <c r="H12" s="22" t="s">
        <v>3813</v>
      </c>
      <c r="I12" s="101"/>
      <c r="J12" s="102"/>
      <c r="K12" s="102"/>
      <c r="L12" s="103"/>
      <c r="M12" s="104" t="s">
        <v>3814</v>
      </c>
      <c r="N12" s="105"/>
      <c r="O12" s="105"/>
      <c r="P12" s="105"/>
      <c r="Q12" s="105"/>
      <c r="R12" s="105"/>
      <c r="S12" s="105"/>
      <c r="T12" s="105"/>
      <c r="U12" s="105"/>
      <c r="V12" s="105"/>
    </row>
    <row r="13" spans="1:23" ht="15" thickTop="1" x14ac:dyDescent="0.35"/>
    <row r="14" spans="1:23" ht="34.5" customHeight="1" x14ac:dyDescent="0.3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5</v>
      </c>
      <c r="N14" s="25">
        <f>SUM(N16:N400)</f>
        <v>5</v>
      </c>
      <c r="P14" s="86" t="s">
        <v>3815</v>
      </c>
      <c r="Q14" s="87"/>
      <c r="R14" s="87"/>
      <c r="S14" s="87"/>
      <c r="T14" s="86" t="s">
        <v>3816</v>
      </c>
      <c r="U14" s="87"/>
      <c r="V14" s="87"/>
      <c r="W14" s="87"/>
    </row>
    <row r="15" spans="1:23" ht="73.5" x14ac:dyDescent="0.35">
      <c r="A15" s="35" t="s">
        <v>1</v>
      </c>
      <c r="B15" s="35" t="s">
        <v>2</v>
      </c>
      <c r="C15" s="36" t="s">
        <v>3</v>
      </c>
      <c r="D15" s="37" t="s">
        <v>4</v>
      </c>
      <c r="E15" s="37" t="s">
        <v>5</v>
      </c>
      <c r="F15" s="37" t="s">
        <v>6</v>
      </c>
      <c r="G15" s="37" t="s">
        <v>7</v>
      </c>
      <c r="H15" s="37" t="s">
        <v>8</v>
      </c>
      <c r="I15" s="37" t="s">
        <v>9</v>
      </c>
      <c r="J15" s="37" t="s">
        <v>10</v>
      </c>
      <c r="K15" s="37" t="s">
        <v>11</v>
      </c>
      <c r="L15" s="37" t="s">
        <v>12</v>
      </c>
      <c r="M15" s="37" t="s">
        <v>13</v>
      </c>
      <c r="N15" s="37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35">
      <c r="A16" s="38">
        <v>3843929</v>
      </c>
      <c r="B16" s="38" t="s">
        <v>3751</v>
      </c>
      <c r="C16" s="39" t="s">
        <v>3752</v>
      </c>
      <c r="D16" s="40" t="s">
        <v>14</v>
      </c>
      <c r="E16" s="40" t="s">
        <v>477</v>
      </c>
      <c r="F16" s="40" t="s">
        <v>3738</v>
      </c>
      <c r="G16" s="40" t="s">
        <v>3739</v>
      </c>
      <c r="H16" s="40" t="s">
        <v>3738</v>
      </c>
      <c r="I16" s="40" t="s">
        <v>433</v>
      </c>
      <c r="J16" s="40" t="s">
        <v>434</v>
      </c>
      <c r="K16" s="41" t="s">
        <v>3753</v>
      </c>
      <c r="L16" s="40">
        <v>598541</v>
      </c>
      <c r="M16" s="40">
        <v>466792</v>
      </c>
      <c r="N16" s="40">
        <v>1</v>
      </c>
      <c r="O16" s="42"/>
      <c r="P16" s="42"/>
      <c r="Q16" s="42"/>
      <c r="R16" s="17">
        <f>ROUND(Q16*0.23,2)</f>
        <v>0</v>
      </c>
      <c r="S16" s="27">
        <f>ROUND(Q16,2)+R16</f>
        <v>0</v>
      </c>
      <c r="T16" s="42"/>
      <c r="U16" s="42"/>
      <c r="V16" s="17">
        <f>ROUND(U16*0.23,2)</f>
        <v>0</v>
      </c>
      <c r="W16" s="27">
        <f>ROUND(U16,2)+V16</f>
        <v>0</v>
      </c>
    </row>
    <row r="17" spans="1:23" x14ac:dyDescent="0.35">
      <c r="A17" s="38">
        <v>3843991</v>
      </c>
      <c r="B17" s="38" t="s">
        <v>3754</v>
      </c>
      <c r="C17" s="39" t="s">
        <v>3755</v>
      </c>
      <c r="D17" s="40" t="s">
        <v>14</v>
      </c>
      <c r="E17" s="40" t="s">
        <v>477</v>
      </c>
      <c r="F17" s="40" t="s">
        <v>3738</v>
      </c>
      <c r="G17" s="40" t="s">
        <v>3739</v>
      </c>
      <c r="H17" s="40" t="s">
        <v>3738</v>
      </c>
      <c r="I17" s="40" t="s">
        <v>3031</v>
      </c>
      <c r="J17" s="40" t="s">
        <v>3032</v>
      </c>
      <c r="K17" s="41" t="s">
        <v>3756</v>
      </c>
      <c r="L17" s="40">
        <v>598662</v>
      </c>
      <c r="M17" s="40">
        <v>466150</v>
      </c>
      <c r="N17" s="40">
        <v>1</v>
      </c>
      <c r="O17" s="42"/>
      <c r="P17" s="42"/>
      <c r="Q17" s="42"/>
      <c r="R17" s="17">
        <f t="shared" ref="R17:R20" si="1">ROUND(Q17*0.23,2)</f>
        <v>0</v>
      </c>
      <c r="S17" s="27">
        <f t="shared" ref="S17:S20" si="2">ROUND(Q17,2)+R17</f>
        <v>0</v>
      </c>
      <c r="T17" s="42"/>
      <c r="U17" s="42"/>
      <c r="V17" s="17">
        <f t="shared" ref="V17:V20" si="3">ROUND(U17*0.23,2)</f>
        <v>0</v>
      </c>
      <c r="W17" s="27">
        <f t="shared" ref="W17:W20" si="4">ROUND(U17,2)+V17</f>
        <v>0</v>
      </c>
    </row>
    <row r="18" spans="1:23" x14ac:dyDescent="0.35">
      <c r="A18" s="38">
        <v>8398429</v>
      </c>
      <c r="B18" s="38" t="s">
        <v>3757</v>
      </c>
      <c r="C18" s="39" t="s">
        <v>3758</v>
      </c>
      <c r="D18" s="40" t="s">
        <v>14</v>
      </c>
      <c r="E18" s="40" t="s">
        <v>477</v>
      </c>
      <c r="F18" s="40" t="s">
        <v>3738</v>
      </c>
      <c r="G18" s="40" t="s">
        <v>3739</v>
      </c>
      <c r="H18" s="40" t="s">
        <v>3738</v>
      </c>
      <c r="I18" s="40" t="s">
        <v>3759</v>
      </c>
      <c r="J18" s="40" t="s">
        <v>3760</v>
      </c>
      <c r="K18" s="41">
        <v>16</v>
      </c>
      <c r="L18" s="40">
        <v>598531</v>
      </c>
      <c r="M18" s="40">
        <v>465777</v>
      </c>
      <c r="N18" s="40">
        <v>1</v>
      </c>
      <c r="O18" s="42"/>
      <c r="P18" s="42"/>
      <c r="Q18" s="42"/>
      <c r="R18" s="17">
        <f t="shared" si="1"/>
        <v>0</v>
      </c>
      <c r="S18" s="27">
        <f t="shared" si="2"/>
        <v>0</v>
      </c>
      <c r="T18" s="42"/>
      <c r="U18" s="42"/>
      <c r="V18" s="17">
        <f t="shared" si="3"/>
        <v>0</v>
      </c>
      <c r="W18" s="27">
        <f t="shared" si="4"/>
        <v>0</v>
      </c>
    </row>
    <row r="19" spans="1:23" x14ac:dyDescent="0.35">
      <c r="A19" s="38">
        <v>3840983</v>
      </c>
      <c r="B19" s="38" t="s">
        <v>3765</v>
      </c>
      <c r="C19" s="39" t="s">
        <v>3766</v>
      </c>
      <c r="D19" s="40" t="s">
        <v>14</v>
      </c>
      <c r="E19" s="40" t="s">
        <v>477</v>
      </c>
      <c r="F19" s="40" t="s">
        <v>3738</v>
      </c>
      <c r="G19" s="40" t="s">
        <v>3739</v>
      </c>
      <c r="H19" s="40" t="s">
        <v>3738</v>
      </c>
      <c r="I19" s="40" t="s">
        <v>3767</v>
      </c>
      <c r="J19" s="40" t="s">
        <v>3768</v>
      </c>
      <c r="K19" s="41">
        <v>36</v>
      </c>
      <c r="L19" s="40">
        <v>599394</v>
      </c>
      <c r="M19" s="40">
        <v>466997</v>
      </c>
      <c r="N19" s="40">
        <v>1</v>
      </c>
      <c r="O19" s="42"/>
      <c r="P19" s="42"/>
      <c r="Q19" s="42"/>
      <c r="R19" s="17">
        <f t="shared" si="1"/>
        <v>0</v>
      </c>
      <c r="S19" s="27">
        <f t="shared" si="2"/>
        <v>0</v>
      </c>
      <c r="T19" s="42"/>
      <c r="U19" s="42"/>
      <c r="V19" s="17">
        <f t="shared" si="3"/>
        <v>0</v>
      </c>
      <c r="W19" s="27">
        <f t="shared" si="4"/>
        <v>0</v>
      </c>
    </row>
    <row r="20" spans="1:23" x14ac:dyDescent="0.35">
      <c r="A20" s="38">
        <v>3839959</v>
      </c>
      <c r="B20" s="38" t="s">
        <v>3769</v>
      </c>
      <c r="C20" s="39" t="s">
        <v>3770</v>
      </c>
      <c r="D20" s="40" t="s">
        <v>14</v>
      </c>
      <c r="E20" s="40" t="s">
        <v>477</v>
      </c>
      <c r="F20" s="40" t="s">
        <v>3738</v>
      </c>
      <c r="G20" s="40" t="s">
        <v>3739</v>
      </c>
      <c r="H20" s="40" t="s">
        <v>3738</v>
      </c>
      <c r="I20" s="40" t="s">
        <v>3771</v>
      </c>
      <c r="J20" s="40" t="s">
        <v>3772</v>
      </c>
      <c r="K20" s="41">
        <v>1</v>
      </c>
      <c r="L20" s="40">
        <v>598891</v>
      </c>
      <c r="M20" s="40">
        <v>467164</v>
      </c>
      <c r="N20" s="40">
        <v>1</v>
      </c>
      <c r="O20" s="42"/>
      <c r="P20" s="42"/>
      <c r="Q20" s="42"/>
      <c r="R20" s="17">
        <f t="shared" si="1"/>
        <v>0</v>
      </c>
      <c r="S20" s="27">
        <f t="shared" si="2"/>
        <v>0</v>
      </c>
      <c r="T20" s="42"/>
      <c r="U20" s="42"/>
      <c r="V20" s="17">
        <f t="shared" si="3"/>
        <v>0</v>
      </c>
      <c r="W20" s="27">
        <f t="shared" si="4"/>
        <v>0</v>
      </c>
    </row>
  </sheetData>
  <sheetProtection algorithmName="SHA-512" hashValue="QPb8GjcVZGfl64eGU4+xxOjugM3Bt2q1NrMv1MkmfGj/7Plr493b0uDxkjRUay4/dlOC5bEjIKVBVn/oprEMcg==" saltValue="2WGix1JcX3t8P6sEkGkkPA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3"/>
  <sheetViews>
    <sheetView topLeftCell="A10" workbookViewId="0">
      <selection activeCell="T16" sqref="T16:U33"/>
    </sheetView>
  </sheetViews>
  <sheetFormatPr defaultColWidth="8.7265625" defaultRowHeight="14.5" x14ac:dyDescent="0.35"/>
  <cols>
    <col min="1" max="1" width="8.7265625" style="4"/>
    <col min="2" max="2" width="12.54296875" style="4" customWidth="1"/>
    <col min="3" max="11" width="8.7265625" style="4"/>
    <col min="12" max="12" width="14.54296875" style="4" customWidth="1"/>
    <col min="13" max="14" width="8.7265625" style="4"/>
    <col min="15" max="15" width="15.453125" style="4" customWidth="1"/>
    <col min="16" max="16" width="12.81640625" style="4" customWidth="1"/>
    <col min="17" max="17" width="19.54296875" style="4" customWidth="1"/>
    <col min="18" max="18" width="8.7265625" style="4"/>
    <col min="19" max="19" width="14.26953125" style="4" customWidth="1"/>
    <col min="20" max="20" width="8.7265625" style="4"/>
    <col min="21" max="21" width="18.81640625" style="4" customWidth="1"/>
    <col min="22" max="22" width="8.7265625" style="4"/>
    <col min="23" max="23" width="15.26953125" style="4" customWidth="1"/>
    <col min="24" max="16384" width="8.7265625" style="4"/>
  </cols>
  <sheetData>
    <row r="1" spans="1:23" ht="15" thickBot="1" x14ac:dyDescent="0.4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" thickTop="1" x14ac:dyDescent="0.35">
      <c r="A2" s="1">
        <v>64</v>
      </c>
      <c r="B2" s="1">
        <f>M14</f>
        <v>18</v>
      </c>
      <c r="C2" s="1" t="str">
        <f>E16</f>
        <v>SOKOŁOWSKI</v>
      </c>
      <c r="D2" s="1"/>
      <c r="E2" s="1"/>
      <c r="F2" s="1"/>
      <c r="G2" s="112" t="s">
        <v>3787</v>
      </c>
      <c r="H2" s="113"/>
      <c r="I2" s="114"/>
      <c r="J2" s="115" t="s">
        <v>3788</v>
      </c>
      <c r="K2" s="116"/>
      <c r="L2" s="117"/>
      <c r="Q2" s="5"/>
      <c r="R2" s="5"/>
      <c r="S2" s="5"/>
      <c r="T2" s="5"/>
    </row>
    <row r="3" spans="1:23" x14ac:dyDescent="0.3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2" x14ac:dyDescent="0.35">
      <c r="A4" s="118" t="s">
        <v>3795</v>
      </c>
      <c r="B4" s="118"/>
      <c r="C4" s="118"/>
      <c r="D4" s="118"/>
      <c r="E4" s="118"/>
      <c r="F4" s="10" t="s">
        <v>3796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106" t="s">
        <v>3797</v>
      </c>
      <c r="O4" s="107"/>
      <c r="P4" s="14">
        <v>1</v>
      </c>
      <c r="Q4" s="88"/>
      <c r="R4" s="89"/>
      <c r="S4" s="89"/>
      <c r="T4" s="89"/>
      <c r="U4" s="89"/>
      <c r="V4" s="90"/>
    </row>
    <row r="5" spans="1:23" ht="42" x14ac:dyDescent="0.35">
      <c r="A5" s="118" t="s">
        <v>3798</v>
      </c>
      <c r="B5" s="118"/>
      <c r="C5" s="118"/>
      <c r="D5" s="118"/>
      <c r="E5" s="118"/>
      <c r="F5" s="10" t="s">
        <v>3799</v>
      </c>
      <c r="G5" s="11">
        <f>ROUND(J5/M14/60,2)</f>
        <v>0</v>
      </c>
      <c r="H5" s="12">
        <f>ROUND(K5/M14/60,0)</f>
        <v>0</v>
      </c>
      <c r="I5" s="13">
        <f>G4+H4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106"/>
      <c r="O5" s="107"/>
      <c r="P5" s="14">
        <v>2</v>
      </c>
      <c r="Q5" s="88"/>
      <c r="R5" s="89"/>
      <c r="S5" s="89"/>
      <c r="T5" s="89"/>
      <c r="U5" s="89"/>
      <c r="V5" s="90"/>
    </row>
    <row r="6" spans="1:23" ht="64" x14ac:dyDescent="0.35">
      <c r="A6" s="108" t="s">
        <v>3800</v>
      </c>
      <c r="B6" s="108"/>
      <c r="C6" s="108"/>
      <c r="D6" s="108"/>
      <c r="E6" s="108"/>
      <c r="F6" s="3" t="s">
        <v>3801</v>
      </c>
      <c r="G6" s="15"/>
      <c r="H6" s="12">
        <f t="shared" ref="H6:H10" si="0">G6*0.23</f>
        <v>0</v>
      </c>
      <c r="I6" s="31">
        <f>ROUND(G6+H6,2)</f>
        <v>0</v>
      </c>
      <c r="J6" s="109" t="s">
        <v>3802</v>
      </c>
      <c r="K6" s="110"/>
      <c r="L6" s="111"/>
      <c r="P6" s="9" t="s">
        <v>3793</v>
      </c>
      <c r="Q6" s="1" t="s">
        <v>3794</v>
      </c>
      <c r="S6" s="5"/>
      <c r="T6" s="5"/>
    </row>
    <row r="7" spans="1:23" ht="64" x14ac:dyDescent="0.35">
      <c r="A7" s="108" t="s">
        <v>3803</v>
      </c>
      <c r="B7" s="108"/>
      <c r="C7" s="108"/>
      <c r="D7" s="108"/>
      <c r="E7" s="108"/>
      <c r="F7" s="3" t="s">
        <v>3804</v>
      </c>
      <c r="G7" s="15"/>
      <c r="H7" s="12">
        <f t="shared" si="0"/>
        <v>0</v>
      </c>
      <c r="I7" s="31">
        <f>ROUND(G6+H6,2)</f>
        <v>0</v>
      </c>
      <c r="J7" s="109" t="s">
        <v>3802</v>
      </c>
      <c r="K7" s="110"/>
      <c r="L7" s="111"/>
      <c r="P7" s="9"/>
      <c r="Q7" s="1"/>
      <c r="S7" s="5"/>
      <c r="T7" s="5"/>
    </row>
    <row r="8" spans="1:23" ht="53.5" x14ac:dyDescent="0.35">
      <c r="A8" s="108" t="s">
        <v>3805</v>
      </c>
      <c r="B8" s="108"/>
      <c r="C8" s="108"/>
      <c r="D8" s="108"/>
      <c r="E8" s="108"/>
      <c r="F8" s="3" t="s">
        <v>3806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106" t="s">
        <v>3807</v>
      </c>
      <c r="O8" s="107"/>
      <c r="P8" s="14">
        <v>1</v>
      </c>
      <c r="Q8" s="88"/>
      <c r="R8" s="89"/>
      <c r="S8" s="89"/>
      <c r="T8" s="89"/>
      <c r="U8" s="89"/>
      <c r="V8" s="90"/>
    </row>
    <row r="9" spans="1:23" ht="43" x14ac:dyDescent="0.35">
      <c r="A9" s="91" t="s">
        <v>3808</v>
      </c>
      <c r="B9" s="91"/>
      <c r="C9" s="91"/>
      <c r="D9" s="91"/>
      <c r="E9" s="91"/>
      <c r="F9" s="3" t="s">
        <v>3809</v>
      </c>
      <c r="G9" s="15"/>
      <c r="H9" s="12">
        <f t="shared" si="0"/>
        <v>0</v>
      </c>
      <c r="I9" s="31">
        <f>ROUND(G9+H9,2)</f>
        <v>0</v>
      </c>
      <c r="J9" s="92" t="s">
        <v>3802</v>
      </c>
      <c r="K9" s="93"/>
      <c r="L9" s="94"/>
      <c r="M9" s="1"/>
      <c r="N9" s="16"/>
      <c r="W9" s="17"/>
    </row>
    <row r="10" spans="1:23" ht="54" thickBot="1" x14ac:dyDescent="0.4">
      <c r="A10" s="91" t="s">
        <v>3810</v>
      </c>
      <c r="B10" s="91"/>
      <c r="C10" s="91"/>
      <c r="D10" s="91"/>
      <c r="E10" s="91"/>
      <c r="F10" s="3" t="s">
        <v>3811</v>
      </c>
      <c r="G10" s="18"/>
      <c r="H10" s="19">
        <f t="shared" si="0"/>
        <v>0</v>
      </c>
      <c r="I10" s="31">
        <f>ROUND(G10+H10,2)</f>
        <v>0</v>
      </c>
      <c r="J10" s="95" t="s">
        <v>3802</v>
      </c>
      <c r="K10" s="96"/>
      <c r="L10" s="97"/>
      <c r="M10" s="1"/>
      <c r="N10" s="1"/>
    </row>
    <row r="11" spans="1:23" ht="15" thickTop="1" x14ac:dyDescent="0.35">
      <c r="A11" s="20"/>
      <c r="B11" s="20"/>
      <c r="C11" s="20"/>
      <c r="D11" s="20"/>
      <c r="H11" s="20"/>
      <c r="I11" s="98"/>
      <c r="J11" s="99"/>
      <c r="K11" s="99"/>
      <c r="L11" s="100"/>
      <c r="M11" s="33" t="s">
        <v>3812</v>
      </c>
      <c r="N11" s="34"/>
      <c r="O11" s="1"/>
      <c r="P11" s="1"/>
      <c r="Q11" s="1"/>
      <c r="R11" s="1"/>
      <c r="S11" s="1"/>
      <c r="T11" s="1"/>
      <c r="U11" s="1"/>
      <c r="V11" s="21"/>
    </row>
    <row r="12" spans="1:23" ht="15" thickBot="1" x14ac:dyDescent="0.4">
      <c r="A12" s="20"/>
      <c r="B12" s="20"/>
      <c r="C12" s="20"/>
      <c r="D12" s="20"/>
      <c r="H12" s="22" t="s">
        <v>3813</v>
      </c>
      <c r="I12" s="101"/>
      <c r="J12" s="102"/>
      <c r="K12" s="102"/>
      <c r="L12" s="103"/>
      <c r="M12" s="104" t="s">
        <v>3814</v>
      </c>
      <c r="N12" s="105"/>
      <c r="O12" s="105"/>
      <c r="P12" s="105"/>
      <c r="Q12" s="105"/>
      <c r="R12" s="105"/>
      <c r="S12" s="105"/>
      <c r="T12" s="105"/>
      <c r="U12" s="105"/>
      <c r="V12" s="105"/>
    </row>
    <row r="13" spans="1:23" ht="15" thickTop="1" x14ac:dyDescent="0.35"/>
    <row r="14" spans="1:23" ht="34.5" customHeight="1" x14ac:dyDescent="0.3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18</v>
      </c>
      <c r="N14" s="25">
        <f>SUM(N16:N400)</f>
        <v>18</v>
      </c>
      <c r="P14" s="86" t="s">
        <v>3815</v>
      </c>
      <c r="Q14" s="87"/>
      <c r="R14" s="87"/>
      <c r="S14" s="87"/>
      <c r="T14" s="86" t="s">
        <v>3816</v>
      </c>
      <c r="U14" s="87"/>
      <c r="V14" s="87"/>
      <c r="W14" s="87"/>
    </row>
    <row r="15" spans="1:23" ht="73.5" x14ac:dyDescent="0.35">
      <c r="A15" s="35" t="s">
        <v>1</v>
      </c>
      <c r="B15" s="35" t="s">
        <v>2</v>
      </c>
      <c r="C15" s="36" t="s">
        <v>3</v>
      </c>
      <c r="D15" s="37" t="s">
        <v>4</v>
      </c>
      <c r="E15" s="37" t="s">
        <v>5</v>
      </c>
      <c r="F15" s="37" t="s">
        <v>6</v>
      </c>
      <c r="G15" s="37" t="s">
        <v>7</v>
      </c>
      <c r="H15" s="37" t="s">
        <v>8</v>
      </c>
      <c r="I15" s="37" t="s">
        <v>9</v>
      </c>
      <c r="J15" s="37" t="s">
        <v>10</v>
      </c>
      <c r="K15" s="37" t="s">
        <v>11</v>
      </c>
      <c r="L15" s="37" t="s">
        <v>12</v>
      </c>
      <c r="M15" s="37" t="s">
        <v>13</v>
      </c>
      <c r="N15" s="37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35">
      <c r="A16" s="38">
        <v>3636549</v>
      </c>
      <c r="B16" s="38" t="s">
        <v>408</v>
      </c>
      <c r="C16" s="39" t="s">
        <v>409</v>
      </c>
      <c r="D16" s="40" t="s">
        <v>14</v>
      </c>
      <c r="E16" s="40" t="s">
        <v>402</v>
      </c>
      <c r="F16" s="40" t="s">
        <v>407</v>
      </c>
      <c r="G16" s="40" t="s">
        <v>410</v>
      </c>
      <c r="H16" s="40" t="s">
        <v>407</v>
      </c>
      <c r="I16" s="40" t="s">
        <v>285</v>
      </c>
      <c r="J16" s="40" t="s">
        <v>286</v>
      </c>
      <c r="K16" s="41">
        <v>6</v>
      </c>
      <c r="L16" s="40">
        <v>733771</v>
      </c>
      <c r="M16" s="40">
        <v>517937</v>
      </c>
      <c r="N16" s="40">
        <v>1</v>
      </c>
      <c r="O16" s="42"/>
      <c r="P16" s="42"/>
      <c r="Q16" s="42"/>
      <c r="R16" s="17">
        <f>ROUND(Q16*0.23,2)</f>
        <v>0</v>
      </c>
      <c r="S16" s="27">
        <f>ROUND(Q16,2)+R16</f>
        <v>0</v>
      </c>
      <c r="T16" s="42"/>
      <c r="U16" s="42"/>
      <c r="V16" s="17">
        <f>ROUND(U16*0.23,2)</f>
        <v>0</v>
      </c>
      <c r="W16" s="27">
        <f>ROUND(U16,2)+V16</f>
        <v>0</v>
      </c>
    </row>
    <row r="17" spans="1:23" x14ac:dyDescent="0.35">
      <c r="A17" s="38">
        <v>3638535</v>
      </c>
      <c r="B17" s="38" t="s">
        <v>427</v>
      </c>
      <c r="C17" s="39" t="s">
        <v>428</v>
      </c>
      <c r="D17" s="40" t="s">
        <v>14</v>
      </c>
      <c r="E17" s="40" t="s">
        <v>402</v>
      </c>
      <c r="F17" s="40" t="s">
        <v>425</v>
      </c>
      <c r="G17" s="40" t="s">
        <v>426</v>
      </c>
      <c r="H17" s="40" t="s">
        <v>425</v>
      </c>
      <c r="I17" s="40" t="s">
        <v>156</v>
      </c>
      <c r="J17" s="40" t="s">
        <v>157</v>
      </c>
      <c r="K17" s="41">
        <v>1</v>
      </c>
      <c r="L17" s="40">
        <v>712648</v>
      </c>
      <c r="M17" s="40">
        <v>529749</v>
      </c>
      <c r="N17" s="40">
        <v>1</v>
      </c>
      <c r="O17" s="42"/>
      <c r="P17" s="42"/>
      <c r="Q17" s="42"/>
      <c r="R17" s="17">
        <f t="shared" ref="R17:R33" si="1">ROUND(Q17*0.23,2)</f>
        <v>0</v>
      </c>
      <c r="S17" s="27">
        <f t="shared" ref="S17:S33" si="2">ROUND(Q17,2)+R17</f>
        <v>0</v>
      </c>
      <c r="T17" s="42"/>
      <c r="U17" s="42"/>
      <c r="V17" s="17">
        <f t="shared" ref="V17:V33" si="3">ROUND(U17*0.23,2)</f>
        <v>0</v>
      </c>
      <c r="W17" s="27">
        <f t="shared" ref="W17:W33" si="4">ROUND(U17,2)+V17</f>
        <v>0</v>
      </c>
    </row>
    <row r="18" spans="1:23" x14ac:dyDescent="0.35">
      <c r="A18" s="38">
        <v>3641361</v>
      </c>
      <c r="B18" s="38" t="s">
        <v>437</v>
      </c>
      <c r="C18" s="39" t="s">
        <v>438</v>
      </c>
      <c r="D18" s="40" t="s">
        <v>14</v>
      </c>
      <c r="E18" s="40" t="s">
        <v>402</v>
      </c>
      <c r="F18" s="40" t="s">
        <v>435</v>
      </c>
      <c r="G18" s="40" t="s">
        <v>436</v>
      </c>
      <c r="H18" s="40" t="s">
        <v>435</v>
      </c>
      <c r="I18" s="40" t="s">
        <v>20</v>
      </c>
      <c r="J18" s="40" t="s">
        <v>21</v>
      </c>
      <c r="K18" s="41">
        <v>3</v>
      </c>
      <c r="L18" s="40">
        <v>730717</v>
      </c>
      <c r="M18" s="40">
        <v>507465</v>
      </c>
      <c r="N18" s="40">
        <v>1</v>
      </c>
      <c r="O18" s="42"/>
      <c r="P18" s="42"/>
      <c r="Q18" s="42"/>
      <c r="R18" s="17">
        <f t="shared" si="1"/>
        <v>0</v>
      </c>
      <c r="S18" s="27">
        <f t="shared" si="2"/>
        <v>0</v>
      </c>
      <c r="T18" s="42"/>
      <c r="U18" s="42"/>
      <c r="V18" s="17">
        <f t="shared" si="3"/>
        <v>0</v>
      </c>
      <c r="W18" s="27">
        <f t="shared" si="4"/>
        <v>0</v>
      </c>
    </row>
    <row r="19" spans="1:23" x14ac:dyDescent="0.35">
      <c r="A19" s="38">
        <v>3642294</v>
      </c>
      <c r="B19" s="38" t="s">
        <v>439</v>
      </c>
      <c r="C19" s="39" t="s">
        <v>440</v>
      </c>
      <c r="D19" s="40" t="s">
        <v>14</v>
      </c>
      <c r="E19" s="40" t="s">
        <v>402</v>
      </c>
      <c r="F19" s="40" t="s">
        <v>435</v>
      </c>
      <c r="G19" s="40" t="s">
        <v>441</v>
      </c>
      <c r="H19" s="40" t="s">
        <v>145</v>
      </c>
      <c r="I19" s="40" t="s">
        <v>33</v>
      </c>
      <c r="J19" s="40" t="s">
        <v>18</v>
      </c>
      <c r="K19" s="41">
        <v>98</v>
      </c>
      <c r="L19" s="40">
        <v>738894</v>
      </c>
      <c r="M19" s="40">
        <v>509687</v>
      </c>
      <c r="N19" s="40">
        <v>1</v>
      </c>
      <c r="O19" s="42"/>
      <c r="P19" s="42"/>
      <c r="Q19" s="42"/>
      <c r="R19" s="17">
        <f t="shared" si="1"/>
        <v>0</v>
      </c>
      <c r="S19" s="27">
        <f t="shared" si="2"/>
        <v>0</v>
      </c>
      <c r="T19" s="42"/>
      <c r="U19" s="42"/>
      <c r="V19" s="17">
        <f t="shared" si="3"/>
        <v>0</v>
      </c>
      <c r="W19" s="27">
        <f t="shared" si="4"/>
        <v>0</v>
      </c>
    </row>
    <row r="20" spans="1:23" x14ac:dyDescent="0.35">
      <c r="A20" s="38">
        <v>3642794</v>
      </c>
      <c r="B20" s="38" t="s">
        <v>442</v>
      </c>
      <c r="C20" s="39" t="s">
        <v>443</v>
      </c>
      <c r="D20" s="40" t="s">
        <v>14</v>
      </c>
      <c r="E20" s="40" t="s">
        <v>402</v>
      </c>
      <c r="F20" s="40" t="s">
        <v>435</v>
      </c>
      <c r="G20" s="40" t="s">
        <v>444</v>
      </c>
      <c r="H20" s="40" t="s">
        <v>445</v>
      </c>
      <c r="I20" s="40" t="s">
        <v>33</v>
      </c>
      <c r="J20" s="40" t="s">
        <v>18</v>
      </c>
      <c r="K20" s="41">
        <v>1</v>
      </c>
      <c r="L20" s="40">
        <v>734970</v>
      </c>
      <c r="M20" s="40">
        <v>503033</v>
      </c>
      <c r="N20" s="40">
        <v>1</v>
      </c>
      <c r="O20" s="42"/>
      <c r="P20" s="42"/>
      <c r="Q20" s="42"/>
      <c r="R20" s="17">
        <f t="shared" si="1"/>
        <v>0</v>
      </c>
      <c r="S20" s="27">
        <f t="shared" si="2"/>
        <v>0</v>
      </c>
      <c r="T20" s="42"/>
      <c r="U20" s="42"/>
      <c r="V20" s="17">
        <f t="shared" si="3"/>
        <v>0</v>
      </c>
      <c r="W20" s="27">
        <f t="shared" si="4"/>
        <v>0</v>
      </c>
    </row>
    <row r="21" spans="1:23" x14ac:dyDescent="0.35">
      <c r="A21" s="38">
        <v>3645011</v>
      </c>
      <c r="B21" s="38" t="s">
        <v>451</v>
      </c>
      <c r="C21" s="39" t="s">
        <v>452</v>
      </c>
      <c r="D21" s="40" t="s">
        <v>14</v>
      </c>
      <c r="E21" s="40" t="s">
        <v>402</v>
      </c>
      <c r="F21" s="40" t="s">
        <v>453</v>
      </c>
      <c r="G21" s="40" t="s">
        <v>454</v>
      </c>
      <c r="H21" s="40" t="s">
        <v>241</v>
      </c>
      <c r="I21" s="40" t="s">
        <v>33</v>
      </c>
      <c r="J21" s="40" t="s">
        <v>18</v>
      </c>
      <c r="K21" s="41">
        <v>39</v>
      </c>
      <c r="L21" s="40">
        <v>714359</v>
      </c>
      <c r="M21" s="40">
        <v>506591</v>
      </c>
      <c r="N21" s="40">
        <v>1</v>
      </c>
      <c r="O21" s="42"/>
      <c r="P21" s="42"/>
      <c r="Q21" s="42"/>
      <c r="R21" s="17">
        <f t="shared" si="1"/>
        <v>0</v>
      </c>
      <c r="S21" s="27">
        <f t="shared" si="2"/>
        <v>0</v>
      </c>
      <c r="T21" s="42"/>
      <c r="U21" s="42"/>
      <c r="V21" s="17">
        <f t="shared" si="3"/>
        <v>0</v>
      </c>
      <c r="W21" s="27">
        <f t="shared" si="4"/>
        <v>0</v>
      </c>
    </row>
    <row r="22" spans="1:23" x14ac:dyDescent="0.35">
      <c r="A22" s="38">
        <v>3645989</v>
      </c>
      <c r="B22" s="38" t="s">
        <v>455</v>
      </c>
      <c r="C22" s="39" t="s">
        <v>456</v>
      </c>
      <c r="D22" s="40" t="s">
        <v>14</v>
      </c>
      <c r="E22" s="40" t="s">
        <v>402</v>
      </c>
      <c r="F22" s="40" t="s">
        <v>453</v>
      </c>
      <c r="G22" s="40" t="s">
        <v>457</v>
      </c>
      <c r="H22" s="40" t="s">
        <v>110</v>
      </c>
      <c r="I22" s="40" t="s">
        <v>20</v>
      </c>
      <c r="J22" s="40" t="s">
        <v>21</v>
      </c>
      <c r="K22" s="41">
        <v>2</v>
      </c>
      <c r="L22" s="40">
        <v>717581</v>
      </c>
      <c r="M22" s="40">
        <v>512730</v>
      </c>
      <c r="N22" s="40">
        <v>1</v>
      </c>
      <c r="O22" s="42"/>
      <c r="P22" s="42"/>
      <c r="Q22" s="42"/>
      <c r="R22" s="17">
        <f t="shared" si="1"/>
        <v>0</v>
      </c>
      <c r="S22" s="27">
        <f t="shared" si="2"/>
        <v>0</v>
      </c>
      <c r="T22" s="42"/>
      <c r="U22" s="42"/>
      <c r="V22" s="17">
        <f t="shared" si="3"/>
        <v>0</v>
      </c>
      <c r="W22" s="27">
        <f t="shared" si="4"/>
        <v>0</v>
      </c>
    </row>
    <row r="23" spans="1:23" x14ac:dyDescent="0.35">
      <c r="A23" s="38">
        <v>3649018</v>
      </c>
      <c r="B23" s="38" t="s">
        <v>459</v>
      </c>
      <c r="C23" s="39" t="s">
        <v>460</v>
      </c>
      <c r="D23" s="40" t="s">
        <v>14</v>
      </c>
      <c r="E23" s="40" t="s">
        <v>402</v>
      </c>
      <c r="F23" s="40" t="s">
        <v>458</v>
      </c>
      <c r="G23" s="40" t="s">
        <v>461</v>
      </c>
      <c r="H23" s="40" t="s">
        <v>458</v>
      </c>
      <c r="I23" s="40" t="s">
        <v>45</v>
      </c>
      <c r="J23" s="40" t="s">
        <v>46</v>
      </c>
      <c r="K23" s="41">
        <v>17</v>
      </c>
      <c r="L23" s="40">
        <v>723284</v>
      </c>
      <c r="M23" s="40">
        <v>528668</v>
      </c>
      <c r="N23" s="40">
        <v>1</v>
      </c>
      <c r="O23" s="42"/>
      <c r="P23" s="42"/>
      <c r="Q23" s="42"/>
      <c r="R23" s="17">
        <f t="shared" si="1"/>
        <v>0</v>
      </c>
      <c r="S23" s="27">
        <f t="shared" si="2"/>
        <v>0</v>
      </c>
      <c r="T23" s="42"/>
      <c r="U23" s="42"/>
      <c r="V23" s="17">
        <f t="shared" si="3"/>
        <v>0</v>
      </c>
      <c r="W23" s="27">
        <f t="shared" si="4"/>
        <v>0</v>
      </c>
    </row>
    <row r="24" spans="1:23" x14ac:dyDescent="0.35">
      <c r="A24" s="38">
        <v>3633285</v>
      </c>
      <c r="B24" s="38" t="s">
        <v>3675</v>
      </c>
      <c r="C24" s="39" t="s">
        <v>3676</v>
      </c>
      <c r="D24" s="40" t="s">
        <v>14</v>
      </c>
      <c r="E24" s="40" t="s">
        <v>402</v>
      </c>
      <c r="F24" s="40" t="s">
        <v>453</v>
      </c>
      <c r="G24" s="40" t="s">
        <v>3677</v>
      </c>
      <c r="H24" s="40" t="s">
        <v>453</v>
      </c>
      <c r="I24" s="40" t="s">
        <v>3678</v>
      </c>
      <c r="J24" s="40" t="s">
        <v>3679</v>
      </c>
      <c r="K24" s="41">
        <v>1</v>
      </c>
      <c r="L24" s="40">
        <v>720688</v>
      </c>
      <c r="M24" s="40">
        <v>509424</v>
      </c>
      <c r="N24" s="40">
        <v>1</v>
      </c>
      <c r="O24" s="42"/>
      <c r="P24" s="42"/>
      <c r="Q24" s="42"/>
      <c r="R24" s="17">
        <f t="shared" si="1"/>
        <v>0</v>
      </c>
      <c r="S24" s="27">
        <f t="shared" si="2"/>
        <v>0</v>
      </c>
      <c r="T24" s="42"/>
      <c r="U24" s="42"/>
      <c r="V24" s="17">
        <f t="shared" si="3"/>
        <v>0</v>
      </c>
      <c r="W24" s="27">
        <f t="shared" si="4"/>
        <v>0</v>
      </c>
    </row>
    <row r="25" spans="1:23" x14ac:dyDescent="0.35">
      <c r="A25" s="38">
        <v>3632875</v>
      </c>
      <c r="B25" s="38" t="s">
        <v>3680</v>
      </c>
      <c r="C25" s="39" t="s">
        <v>3681</v>
      </c>
      <c r="D25" s="40" t="s">
        <v>14</v>
      </c>
      <c r="E25" s="40" t="s">
        <v>402</v>
      </c>
      <c r="F25" s="40" t="s">
        <v>453</v>
      </c>
      <c r="G25" s="40" t="s">
        <v>3677</v>
      </c>
      <c r="H25" s="40" t="s">
        <v>453</v>
      </c>
      <c r="I25" s="40" t="s">
        <v>2564</v>
      </c>
      <c r="J25" s="40" t="s">
        <v>2980</v>
      </c>
      <c r="K25" s="41">
        <v>4</v>
      </c>
      <c r="L25" s="40">
        <v>720039</v>
      </c>
      <c r="M25" s="40">
        <v>509405</v>
      </c>
      <c r="N25" s="40">
        <v>1</v>
      </c>
      <c r="O25" s="42"/>
      <c r="P25" s="42"/>
      <c r="Q25" s="42"/>
      <c r="R25" s="17">
        <f t="shared" si="1"/>
        <v>0</v>
      </c>
      <c r="S25" s="27">
        <f t="shared" si="2"/>
        <v>0</v>
      </c>
      <c r="T25" s="42"/>
      <c r="U25" s="42"/>
      <c r="V25" s="17">
        <f t="shared" si="3"/>
        <v>0</v>
      </c>
      <c r="W25" s="27">
        <f t="shared" si="4"/>
        <v>0</v>
      </c>
    </row>
    <row r="26" spans="1:23" x14ac:dyDescent="0.35">
      <c r="A26" s="38">
        <v>3632904</v>
      </c>
      <c r="B26" s="38" t="s">
        <v>3682</v>
      </c>
      <c r="C26" s="39" t="s">
        <v>3683</v>
      </c>
      <c r="D26" s="40" t="s">
        <v>14</v>
      </c>
      <c r="E26" s="40" t="s">
        <v>402</v>
      </c>
      <c r="F26" s="40" t="s">
        <v>453</v>
      </c>
      <c r="G26" s="40" t="s">
        <v>3677</v>
      </c>
      <c r="H26" s="40" t="s">
        <v>453</v>
      </c>
      <c r="I26" s="40" t="s">
        <v>156</v>
      </c>
      <c r="J26" s="40" t="s">
        <v>157</v>
      </c>
      <c r="K26" s="41">
        <v>8</v>
      </c>
      <c r="L26" s="40">
        <v>721089</v>
      </c>
      <c r="M26" s="40">
        <v>508939</v>
      </c>
      <c r="N26" s="40">
        <v>1</v>
      </c>
      <c r="O26" s="42"/>
      <c r="P26" s="42"/>
      <c r="Q26" s="42"/>
      <c r="R26" s="17">
        <f t="shared" si="1"/>
        <v>0</v>
      </c>
      <c r="S26" s="27">
        <f t="shared" si="2"/>
        <v>0</v>
      </c>
      <c r="T26" s="42"/>
      <c r="U26" s="42"/>
      <c r="V26" s="17">
        <f t="shared" si="3"/>
        <v>0</v>
      </c>
      <c r="W26" s="27">
        <f t="shared" si="4"/>
        <v>0</v>
      </c>
    </row>
    <row r="27" spans="1:23" x14ac:dyDescent="0.35">
      <c r="A27" s="38">
        <v>3632932</v>
      </c>
      <c r="B27" s="38" t="s">
        <v>3684</v>
      </c>
      <c r="C27" s="39" t="s">
        <v>3685</v>
      </c>
      <c r="D27" s="40" t="s">
        <v>14</v>
      </c>
      <c r="E27" s="40" t="s">
        <v>402</v>
      </c>
      <c r="F27" s="40" t="s">
        <v>453</v>
      </c>
      <c r="G27" s="40" t="s">
        <v>3677</v>
      </c>
      <c r="H27" s="40" t="s">
        <v>453</v>
      </c>
      <c r="I27" s="40" t="s">
        <v>3686</v>
      </c>
      <c r="J27" s="40" t="s">
        <v>3687</v>
      </c>
      <c r="K27" s="41">
        <v>3</v>
      </c>
      <c r="L27" s="40">
        <v>721526</v>
      </c>
      <c r="M27" s="40">
        <v>509123</v>
      </c>
      <c r="N27" s="40">
        <v>1</v>
      </c>
      <c r="O27" s="42"/>
      <c r="P27" s="42"/>
      <c r="Q27" s="42"/>
      <c r="R27" s="17">
        <f t="shared" si="1"/>
        <v>0</v>
      </c>
      <c r="S27" s="27">
        <f t="shared" si="2"/>
        <v>0</v>
      </c>
      <c r="T27" s="42"/>
      <c r="U27" s="42"/>
      <c r="V27" s="17">
        <f t="shared" si="3"/>
        <v>0</v>
      </c>
      <c r="W27" s="27">
        <f t="shared" si="4"/>
        <v>0</v>
      </c>
    </row>
    <row r="28" spans="1:23" x14ac:dyDescent="0.35">
      <c r="A28" s="38">
        <v>3632963</v>
      </c>
      <c r="B28" s="38" t="s">
        <v>3688</v>
      </c>
      <c r="C28" s="39" t="s">
        <v>3689</v>
      </c>
      <c r="D28" s="40" t="s">
        <v>14</v>
      </c>
      <c r="E28" s="40" t="s">
        <v>402</v>
      </c>
      <c r="F28" s="40" t="s">
        <v>453</v>
      </c>
      <c r="G28" s="40" t="s">
        <v>3677</v>
      </c>
      <c r="H28" s="40" t="s">
        <v>453</v>
      </c>
      <c r="I28" s="40" t="s">
        <v>72</v>
      </c>
      <c r="J28" s="40" t="s">
        <v>73</v>
      </c>
      <c r="K28" s="41">
        <v>11</v>
      </c>
      <c r="L28" s="40">
        <v>720843</v>
      </c>
      <c r="M28" s="40">
        <v>509387</v>
      </c>
      <c r="N28" s="40">
        <v>1</v>
      </c>
      <c r="O28" s="42"/>
      <c r="P28" s="42"/>
      <c r="Q28" s="42"/>
      <c r="R28" s="17">
        <f t="shared" si="1"/>
        <v>0</v>
      </c>
      <c r="S28" s="27">
        <f t="shared" si="2"/>
        <v>0</v>
      </c>
      <c r="T28" s="42"/>
      <c r="U28" s="42"/>
      <c r="V28" s="17">
        <f t="shared" si="3"/>
        <v>0</v>
      </c>
      <c r="W28" s="27">
        <f t="shared" si="4"/>
        <v>0</v>
      </c>
    </row>
    <row r="29" spans="1:23" x14ac:dyDescent="0.35">
      <c r="A29" s="38">
        <v>3632993</v>
      </c>
      <c r="B29" s="38" t="s">
        <v>3690</v>
      </c>
      <c r="C29" s="39" t="s">
        <v>3691</v>
      </c>
      <c r="D29" s="40" t="s">
        <v>14</v>
      </c>
      <c r="E29" s="40" t="s">
        <v>402</v>
      </c>
      <c r="F29" s="40" t="s">
        <v>453</v>
      </c>
      <c r="G29" s="40" t="s">
        <v>3677</v>
      </c>
      <c r="H29" s="40" t="s">
        <v>453</v>
      </c>
      <c r="I29" s="40" t="s">
        <v>3692</v>
      </c>
      <c r="J29" s="40" t="s">
        <v>3693</v>
      </c>
      <c r="K29" s="41">
        <v>16</v>
      </c>
      <c r="L29" s="40">
        <v>720184</v>
      </c>
      <c r="M29" s="40">
        <v>509621</v>
      </c>
      <c r="N29" s="40">
        <v>1</v>
      </c>
      <c r="O29" s="42"/>
      <c r="P29" s="42"/>
      <c r="Q29" s="42"/>
      <c r="R29" s="17">
        <f t="shared" si="1"/>
        <v>0</v>
      </c>
      <c r="S29" s="27">
        <f t="shared" si="2"/>
        <v>0</v>
      </c>
      <c r="T29" s="42"/>
      <c r="U29" s="42"/>
      <c r="V29" s="17">
        <f t="shared" si="3"/>
        <v>0</v>
      </c>
      <c r="W29" s="27">
        <f t="shared" si="4"/>
        <v>0</v>
      </c>
    </row>
    <row r="30" spans="1:23" x14ac:dyDescent="0.35">
      <c r="A30" s="38">
        <v>3630719</v>
      </c>
      <c r="B30" s="38" t="s">
        <v>3694</v>
      </c>
      <c r="C30" s="39" t="s">
        <v>3695</v>
      </c>
      <c r="D30" s="40" t="s">
        <v>14</v>
      </c>
      <c r="E30" s="40" t="s">
        <v>402</v>
      </c>
      <c r="F30" s="40" t="s">
        <v>453</v>
      </c>
      <c r="G30" s="40" t="s">
        <v>3677</v>
      </c>
      <c r="H30" s="40" t="s">
        <v>453</v>
      </c>
      <c r="I30" s="40" t="s">
        <v>3692</v>
      </c>
      <c r="J30" s="40" t="s">
        <v>3693</v>
      </c>
      <c r="K30" s="41">
        <v>24</v>
      </c>
      <c r="L30" s="40">
        <v>720029</v>
      </c>
      <c r="M30" s="40">
        <v>509665</v>
      </c>
      <c r="N30" s="40">
        <v>1</v>
      </c>
      <c r="O30" s="42"/>
      <c r="P30" s="42"/>
      <c r="Q30" s="42"/>
      <c r="R30" s="17">
        <f t="shared" si="1"/>
        <v>0</v>
      </c>
      <c r="S30" s="27">
        <f t="shared" si="2"/>
        <v>0</v>
      </c>
      <c r="T30" s="42"/>
      <c r="U30" s="42"/>
      <c r="V30" s="17">
        <f t="shared" si="3"/>
        <v>0</v>
      </c>
      <c r="W30" s="27">
        <f t="shared" si="4"/>
        <v>0</v>
      </c>
    </row>
    <row r="31" spans="1:23" x14ac:dyDescent="0.35">
      <c r="A31" s="38">
        <v>3633099</v>
      </c>
      <c r="B31" s="38" t="s">
        <v>3696</v>
      </c>
      <c r="C31" s="39" t="s">
        <v>3697</v>
      </c>
      <c r="D31" s="40" t="s">
        <v>14</v>
      </c>
      <c r="E31" s="40" t="s">
        <v>402</v>
      </c>
      <c r="F31" s="40" t="s">
        <v>453</v>
      </c>
      <c r="G31" s="40" t="s">
        <v>3677</v>
      </c>
      <c r="H31" s="40" t="s">
        <v>453</v>
      </c>
      <c r="I31" s="40" t="s">
        <v>467</v>
      </c>
      <c r="J31" s="40" t="s">
        <v>468</v>
      </c>
      <c r="K31" s="41">
        <v>22</v>
      </c>
      <c r="L31" s="40">
        <v>718639</v>
      </c>
      <c r="M31" s="40">
        <v>509489</v>
      </c>
      <c r="N31" s="40">
        <v>1</v>
      </c>
      <c r="O31" s="42"/>
      <c r="P31" s="42"/>
      <c r="Q31" s="42"/>
      <c r="R31" s="17">
        <f t="shared" si="1"/>
        <v>0</v>
      </c>
      <c r="S31" s="27">
        <f t="shared" si="2"/>
        <v>0</v>
      </c>
      <c r="T31" s="42"/>
      <c r="U31" s="42"/>
      <c r="V31" s="17">
        <f t="shared" si="3"/>
        <v>0</v>
      </c>
      <c r="W31" s="27">
        <f t="shared" si="4"/>
        <v>0</v>
      </c>
    </row>
    <row r="32" spans="1:23" x14ac:dyDescent="0.35">
      <c r="A32" s="38">
        <v>3633127</v>
      </c>
      <c r="B32" s="38" t="s">
        <v>3698</v>
      </c>
      <c r="C32" s="39" t="s">
        <v>3699</v>
      </c>
      <c r="D32" s="40" t="s">
        <v>14</v>
      </c>
      <c r="E32" s="40" t="s">
        <v>402</v>
      </c>
      <c r="F32" s="40" t="s">
        <v>453</v>
      </c>
      <c r="G32" s="40" t="s">
        <v>3677</v>
      </c>
      <c r="H32" s="40" t="s">
        <v>453</v>
      </c>
      <c r="I32" s="40" t="s">
        <v>3700</v>
      </c>
      <c r="J32" s="40" t="s">
        <v>3701</v>
      </c>
      <c r="K32" s="41">
        <v>3</v>
      </c>
      <c r="L32" s="40">
        <v>718856</v>
      </c>
      <c r="M32" s="40">
        <v>509799</v>
      </c>
      <c r="N32" s="40">
        <v>1</v>
      </c>
      <c r="O32" s="42"/>
      <c r="P32" s="42"/>
      <c r="Q32" s="42"/>
      <c r="R32" s="17">
        <f t="shared" si="1"/>
        <v>0</v>
      </c>
      <c r="S32" s="27">
        <f t="shared" si="2"/>
        <v>0</v>
      </c>
      <c r="T32" s="42"/>
      <c r="U32" s="42"/>
      <c r="V32" s="17">
        <f t="shared" si="3"/>
        <v>0</v>
      </c>
      <c r="W32" s="27">
        <f t="shared" si="4"/>
        <v>0</v>
      </c>
    </row>
    <row r="33" spans="1:23" x14ac:dyDescent="0.35">
      <c r="A33" s="38">
        <v>3633249</v>
      </c>
      <c r="B33" s="38" t="s">
        <v>3702</v>
      </c>
      <c r="C33" s="39" t="s">
        <v>3703</v>
      </c>
      <c r="D33" s="40" t="s">
        <v>14</v>
      </c>
      <c r="E33" s="40" t="s">
        <v>402</v>
      </c>
      <c r="F33" s="40" t="s">
        <v>453</v>
      </c>
      <c r="G33" s="40" t="s">
        <v>3677</v>
      </c>
      <c r="H33" s="40" t="s">
        <v>453</v>
      </c>
      <c r="I33" s="40" t="s">
        <v>3704</v>
      </c>
      <c r="J33" s="40" t="s">
        <v>3705</v>
      </c>
      <c r="K33" s="41">
        <v>15</v>
      </c>
      <c r="L33" s="40">
        <v>721397</v>
      </c>
      <c r="M33" s="40">
        <v>509931</v>
      </c>
      <c r="N33" s="40">
        <v>1</v>
      </c>
      <c r="O33" s="42"/>
      <c r="P33" s="42"/>
      <c r="Q33" s="42"/>
      <c r="R33" s="17">
        <f t="shared" si="1"/>
        <v>0</v>
      </c>
      <c r="S33" s="27">
        <f t="shared" si="2"/>
        <v>0</v>
      </c>
      <c r="T33" s="42"/>
      <c r="U33" s="42"/>
      <c r="V33" s="17">
        <f t="shared" si="3"/>
        <v>0</v>
      </c>
      <c r="W33" s="27">
        <f t="shared" si="4"/>
        <v>0</v>
      </c>
    </row>
  </sheetData>
  <sheetProtection algorithmName="SHA-512" hashValue="EscXkQPO0XY0V/jGI7pKXftKTSezXkruWcDLrOdhCiT0349SpoHY4Qj/QCb7zWU33EDf9+svl0R+lrwdyDZd8A==" saltValue="owkbEF6YU0DfX7UsX0wAFQ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2"/>
  <sheetViews>
    <sheetView topLeftCell="A7" workbookViewId="0">
      <selection activeCell="T16" sqref="T16:U22"/>
    </sheetView>
  </sheetViews>
  <sheetFormatPr defaultColWidth="8.7265625" defaultRowHeight="14.5" x14ac:dyDescent="0.35"/>
  <cols>
    <col min="1" max="1" width="8.7265625" style="4"/>
    <col min="2" max="2" width="12.54296875" style="4" customWidth="1"/>
    <col min="3" max="11" width="8.7265625" style="4"/>
    <col min="12" max="12" width="14.54296875" style="4" customWidth="1"/>
    <col min="13" max="14" width="8.7265625" style="4"/>
    <col min="15" max="15" width="15.453125" style="4" customWidth="1"/>
    <col min="16" max="16" width="12.81640625" style="4" customWidth="1"/>
    <col min="17" max="17" width="19.54296875" style="4" customWidth="1"/>
    <col min="18" max="18" width="8.7265625" style="4"/>
    <col min="19" max="19" width="14.26953125" style="4" customWidth="1"/>
    <col min="20" max="20" width="8.7265625" style="4"/>
    <col min="21" max="21" width="18.81640625" style="4" customWidth="1"/>
    <col min="22" max="22" width="8.7265625" style="4"/>
    <col min="23" max="23" width="15.26953125" style="4" customWidth="1"/>
    <col min="24" max="16384" width="8.7265625" style="4"/>
  </cols>
  <sheetData>
    <row r="1" spans="1:23" ht="15" thickBot="1" x14ac:dyDescent="0.4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" thickTop="1" x14ac:dyDescent="0.35">
      <c r="A2" s="1">
        <v>63</v>
      </c>
      <c r="B2" s="1">
        <f>M14</f>
        <v>7</v>
      </c>
      <c r="C2" s="1" t="str">
        <f>E16</f>
        <v>SOCHACZEWSKI</v>
      </c>
      <c r="D2" s="1"/>
      <c r="E2" s="1"/>
      <c r="F2" s="1"/>
      <c r="G2" s="112" t="s">
        <v>3787</v>
      </c>
      <c r="H2" s="113"/>
      <c r="I2" s="114"/>
      <c r="J2" s="115" t="s">
        <v>3788</v>
      </c>
      <c r="K2" s="116"/>
      <c r="L2" s="117"/>
      <c r="Q2" s="5"/>
      <c r="R2" s="5"/>
      <c r="S2" s="5"/>
      <c r="T2" s="5"/>
    </row>
    <row r="3" spans="1:23" x14ac:dyDescent="0.3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2" x14ac:dyDescent="0.35">
      <c r="A4" s="118" t="s">
        <v>3795</v>
      </c>
      <c r="B4" s="118"/>
      <c r="C4" s="118"/>
      <c r="D4" s="118"/>
      <c r="E4" s="118"/>
      <c r="F4" s="10" t="s">
        <v>3796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106" t="s">
        <v>3797</v>
      </c>
      <c r="O4" s="107"/>
      <c r="P4" s="14">
        <v>1</v>
      </c>
      <c r="Q4" s="88"/>
      <c r="R4" s="89"/>
      <c r="S4" s="89"/>
      <c r="T4" s="89"/>
      <c r="U4" s="89"/>
      <c r="V4" s="90"/>
    </row>
    <row r="5" spans="1:23" ht="42" x14ac:dyDescent="0.35">
      <c r="A5" s="118" t="s">
        <v>3798</v>
      </c>
      <c r="B5" s="118"/>
      <c r="C5" s="118"/>
      <c r="D5" s="118"/>
      <c r="E5" s="118"/>
      <c r="F5" s="10" t="s">
        <v>3799</v>
      </c>
      <c r="G5" s="11">
        <f>ROUND(J5/M14/60,2)</f>
        <v>0</v>
      </c>
      <c r="H5" s="12">
        <f>ROUND(K5/M14/60,0)</f>
        <v>0</v>
      </c>
      <c r="I5" s="13">
        <f>G4+H4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106"/>
      <c r="O5" s="107"/>
      <c r="P5" s="14">
        <v>2</v>
      </c>
      <c r="Q5" s="88"/>
      <c r="R5" s="89"/>
      <c r="S5" s="89"/>
      <c r="T5" s="89"/>
      <c r="U5" s="89"/>
      <c r="V5" s="90"/>
    </row>
    <row r="6" spans="1:23" ht="64" x14ac:dyDescent="0.35">
      <c r="A6" s="108" t="s">
        <v>3800</v>
      </c>
      <c r="B6" s="108"/>
      <c r="C6" s="108"/>
      <c r="D6" s="108"/>
      <c r="E6" s="108"/>
      <c r="F6" s="3" t="s">
        <v>3801</v>
      </c>
      <c r="G6" s="15"/>
      <c r="H6" s="12">
        <f t="shared" ref="H6:H10" si="0">G6*0.23</f>
        <v>0</v>
      </c>
      <c r="I6" s="31">
        <f>ROUND(G6+H6,2)</f>
        <v>0</v>
      </c>
      <c r="J6" s="109" t="s">
        <v>3802</v>
      </c>
      <c r="K6" s="110"/>
      <c r="L6" s="111"/>
      <c r="P6" s="9" t="s">
        <v>3793</v>
      </c>
      <c r="Q6" s="1" t="s">
        <v>3794</v>
      </c>
      <c r="S6" s="5"/>
      <c r="T6" s="5"/>
    </row>
    <row r="7" spans="1:23" ht="64" x14ac:dyDescent="0.35">
      <c r="A7" s="108" t="s">
        <v>3803</v>
      </c>
      <c r="B7" s="108"/>
      <c r="C7" s="108"/>
      <c r="D7" s="108"/>
      <c r="E7" s="108"/>
      <c r="F7" s="3" t="s">
        <v>3804</v>
      </c>
      <c r="G7" s="15"/>
      <c r="H7" s="12">
        <f t="shared" si="0"/>
        <v>0</v>
      </c>
      <c r="I7" s="31">
        <f>ROUND(G6+H6,2)</f>
        <v>0</v>
      </c>
      <c r="J7" s="109" t="s">
        <v>3802</v>
      </c>
      <c r="K7" s="110"/>
      <c r="L7" s="111"/>
      <c r="P7" s="9"/>
      <c r="Q7" s="1"/>
      <c r="S7" s="5"/>
      <c r="T7" s="5"/>
    </row>
    <row r="8" spans="1:23" ht="53.5" x14ac:dyDescent="0.35">
      <c r="A8" s="108" t="s">
        <v>3805</v>
      </c>
      <c r="B8" s="108"/>
      <c r="C8" s="108"/>
      <c r="D8" s="108"/>
      <c r="E8" s="108"/>
      <c r="F8" s="3" t="s">
        <v>3806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106" t="s">
        <v>3807</v>
      </c>
      <c r="O8" s="107"/>
      <c r="P8" s="14">
        <v>1</v>
      </c>
      <c r="Q8" s="88"/>
      <c r="R8" s="89"/>
      <c r="S8" s="89"/>
      <c r="T8" s="89"/>
      <c r="U8" s="89"/>
      <c r="V8" s="90"/>
    </row>
    <row r="9" spans="1:23" ht="43" x14ac:dyDescent="0.35">
      <c r="A9" s="91" t="s">
        <v>3808</v>
      </c>
      <c r="B9" s="91"/>
      <c r="C9" s="91"/>
      <c r="D9" s="91"/>
      <c r="E9" s="91"/>
      <c r="F9" s="3" t="s">
        <v>3809</v>
      </c>
      <c r="G9" s="15"/>
      <c r="H9" s="12">
        <f t="shared" si="0"/>
        <v>0</v>
      </c>
      <c r="I9" s="31">
        <f>ROUND(G9+H9,2)</f>
        <v>0</v>
      </c>
      <c r="J9" s="92" t="s">
        <v>3802</v>
      </c>
      <c r="K9" s="93"/>
      <c r="L9" s="94"/>
      <c r="M9" s="1"/>
      <c r="N9" s="16"/>
      <c r="W9" s="17"/>
    </row>
    <row r="10" spans="1:23" ht="54" thickBot="1" x14ac:dyDescent="0.4">
      <c r="A10" s="91" t="s">
        <v>3810</v>
      </c>
      <c r="B10" s="91"/>
      <c r="C10" s="91"/>
      <c r="D10" s="91"/>
      <c r="E10" s="91"/>
      <c r="F10" s="3" t="s">
        <v>3811</v>
      </c>
      <c r="G10" s="18"/>
      <c r="H10" s="19">
        <f t="shared" si="0"/>
        <v>0</v>
      </c>
      <c r="I10" s="31">
        <f>ROUND(G10+H10,2)</f>
        <v>0</v>
      </c>
      <c r="J10" s="95" t="s">
        <v>3802</v>
      </c>
      <c r="K10" s="96"/>
      <c r="L10" s="97"/>
      <c r="M10" s="1"/>
      <c r="N10" s="1"/>
    </row>
    <row r="11" spans="1:23" ht="15" thickTop="1" x14ac:dyDescent="0.35">
      <c r="A11" s="20"/>
      <c r="B11" s="20"/>
      <c r="C11" s="20"/>
      <c r="D11" s="20"/>
      <c r="H11" s="20"/>
      <c r="I11" s="98"/>
      <c r="J11" s="99"/>
      <c r="K11" s="99"/>
      <c r="L11" s="100"/>
      <c r="M11" s="33" t="s">
        <v>3812</v>
      </c>
      <c r="N11" s="34"/>
      <c r="O11" s="1"/>
      <c r="P11" s="1"/>
      <c r="Q11" s="1"/>
      <c r="R11" s="1"/>
      <c r="S11" s="1"/>
      <c r="T11" s="1"/>
      <c r="U11" s="1"/>
      <c r="V11" s="21"/>
    </row>
    <row r="12" spans="1:23" ht="15" thickBot="1" x14ac:dyDescent="0.4">
      <c r="A12" s="20"/>
      <c r="B12" s="20"/>
      <c r="C12" s="20"/>
      <c r="D12" s="20"/>
      <c r="H12" s="22" t="s">
        <v>3813</v>
      </c>
      <c r="I12" s="101"/>
      <c r="J12" s="102"/>
      <c r="K12" s="102"/>
      <c r="L12" s="103"/>
      <c r="M12" s="104" t="s">
        <v>3814</v>
      </c>
      <c r="N12" s="105"/>
      <c r="O12" s="105"/>
      <c r="P12" s="105"/>
      <c r="Q12" s="105"/>
      <c r="R12" s="105"/>
      <c r="S12" s="105"/>
      <c r="T12" s="105"/>
      <c r="U12" s="105"/>
      <c r="V12" s="105"/>
    </row>
    <row r="13" spans="1:23" ht="15" thickTop="1" x14ac:dyDescent="0.35"/>
    <row r="14" spans="1:23" ht="34.5" customHeight="1" x14ac:dyDescent="0.3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7</v>
      </c>
      <c r="N14" s="25">
        <f>SUM(N16:N400)</f>
        <v>7</v>
      </c>
      <c r="P14" s="86" t="s">
        <v>3815</v>
      </c>
      <c r="Q14" s="87"/>
      <c r="R14" s="87"/>
      <c r="S14" s="87"/>
      <c r="T14" s="86" t="s">
        <v>3816</v>
      </c>
      <c r="U14" s="87"/>
      <c r="V14" s="87"/>
      <c r="W14" s="87"/>
    </row>
    <row r="15" spans="1:23" ht="73.5" x14ac:dyDescent="0.35">
      <c r="A15" s="35" t="s">
        <v>1</v>
      </c>
      <c r="B15" s="35" t="s">
        <v>2</v>
      </c>
      <c r="C15" s="36" t="s">
        <v>3</v>
      </c>
      <c r="D15" s="37" t="s">
        <v>4</v>
      </c>
      <c r="E15" s="37" t="s">
        <v>5</v>
      </c>
      <c r="F15" s="37" t="s">
        <v>6</v>
      </c>
      <c r="G15" s="37" t="s">
        <v>7</v>
      </c>
      <c r="H15" s="37" t="s">
        <v>8</v>
      </c>
      <c r="I15" s="37" t="s">
        <v>9</v>
      </c>
      <c r="J15" s="37" t="s">
        <v>10</v>
      </c>
      <c r="K15" s="37" t="s">
        <v>11</v>
      </c>
      <c r="L15" s="37" t="s">
        <v>12</v>
      </c>
      <c r="M15" s="37" t="s">
        <v>13</v>
      </c>
      <c r="N15" s="37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35">
      <c r="A16" s="38">
        <v>3621749</v>
      </c>
      <c r="B16" s="38" t="s">
        <v>482</v>
      </c>
      <c r="C16" s="39" t="s">
        <v>483</v>
      </c>
      <c r="D16" s="40" t="s">
        <v>14</v>
      </c>
      <c r="E16" s="40" t="s">
        <v>168</v>
      </c>
      <c r="F16" s="40" t="s">
        <v>311</v>
      </c>
      <c r="G16" s="40" t="s">
        <v>484</v>
      </c>
      <c r="H16" s="40" t="s">
        <v>311</v>
      </c>
      <c r="I16" s="40" t="s">
        <v>141</v>
      </c>
      <c r="J16" s="40" t="s">
        <v>142</v>
      </c>
      <c r="K16" s="41">
        <v>11</v>
      </c>
      <c r="L16" s="40">
        <v>575085</v>
      </c>
      <c r="M16" s="40">
        <v>486970</v>
      </c>
      <c r="N16" s="40">
        <v>1</v>
      </c>
      <c r="O16" s="42"/>
      <c r="P16" s="42"/>
      <c r="Q16" s="42"/>
      <c r="R16" s="17">
        <f>ROUND(Q16*0.23,2)</f>
        <v>0</v>
      </c>
      <c r="S16" s="27">
        <f>ROUND(Q16,2)+R16</f>
        <v>0</v>
      </c>
      <c r="T16" s="42"/>
      <c r="U16" s="42"/>
      <c r="V16" s="17">
        <f>ROUND(U16*0.23,2)</f>
        <v>0</v>
      </c>
      <c r="W16" s="27">
        <f>ROUND(U16,2)+V16</f>
        <v>0</v>
      </c>
    </row>
    <row r="17" spans="1:23" x14ac:dyDescent="0.35">
      <c r="A17" s="38">
        <v>8695103</v>
      </c>
      <c r="B17" s="38" t="s">
        <v>485</v>
      </c>
      <c r="C17" s="39" t="s">
        <v>486</v>
      </c>
      <c r="D17" s="40" t="s">
        <v>14</v>
      </c>
      <c r="E17" s="40" t="s">
        <v>168</v>
      </c>
      <c r="F17" s="40" t="s">
        <v>311</v>
      </c>
      <c r="G17" s="40" t="s">
        <v>484</v>
      </c>
      <c r="H17" s="40" t="s">
        <v>311</v>
      </c>
      <c r="I17" s="40" t="s">
        <v>33</v>
      </c>
      <c r="J17" s="40" t="s">
        <v>18</v>
      </c>
      <c r="K17" s="41">
        <v>1</v>
      </c>
      <c r="L17" s="40">
        <v>575169</v>
      </c>
      <c r="M17" s="40">
        <v>487001</v>
      </c>
      <c r="N17" s="40">
        <v>1</v>
      </c>
      <c r="O17" s="42"/>
      <c r="P17" s="42"/>
      <c r="Q17" s="42"/>
      <c r="R17" s="17">
        <f t="shared" ref="R17:R22" si="1">ROUND(Q17*0.23,2)</f>
        <v>0</v>
      </c>
      <c r="S17" s="27">
        <f t="shared" ref="S17:S22" si="2">ROUND(Q17,2)+R17</f>
        <v>0</v>
      </c>
      <c r="T17" s="42"/>
      <c r="U17" s="42"/>
      <c r="V17" s="17">
        <f t="shared" ref="V17:V22" si="3">ROUND(U17*0.23,2)</f>
        <v>0</v>
      </c>
      <c r="W17" s="27">
        <f t="shared" ref="W17:W22" si="4">ROUND(U17,2)+V17</f>
        <v>0</v>
      </c>
    </row>
    <row r="18" spans="1:23" x14ac:dyDescent="0.35">
      <c r="A18" s="38">
        <v>3628784</v>
      </c>
      <c r="B18" s="38" t="s">
        <v>490</v>
      </c>
      <c r="C18" s="39" t="s">
        <v>491</v>
      </c>
      <c r="D18" s="40" t="s">
        <v>14</v>
      </c>
      <c r="E18" s="40" t="s">
        <v>168</v>
      </c>
      <c r="F18" s="40" t="s">
        <v>488</v>
      </c>
      <c r="G18" s="40" t="s">
        <v>489</v>
      </c>
      <c r="H18" s="40" t="s">
        <v>488</v>
      </c>
      <c r="I18" s="40" t="s">
        <v>492</v>
      </c>
      <c r="J18" s="40" t="s">
        <v>493</v>
      </c>
      <c r="K18" s="41">
        <v>12</v>
      </c>
      <c r="L18" s="40">
        <v>596475</v>
      </c>
      <c r="M18" s="40">
        <v>482214</v>
      </c>
      <c r="N18" s="40">
        <v>1</v>
      </c>
      <c r="O18" s="42"/>
      <c r="P18" s="42"/>
      <c r="Q18" s="42"/>
      <c r="R18" s="17">
        <f t="shared" si="1"/>
        <v>0</v>
      </c>
      <c r="S18" s="27">
        <f t="shared" si="2"/>
        <v>0</v>
      </c>
      <c r="T18" s="42"/>
      <c r="U18" s="42"/>
      <c r="V18" s="17">
        <f t="shared" si="3"/>
        <v>0</v>
      </c>
      <c r="W18" s="27">
        <f t="shared" si="4"/>
        <v>0</v>
      </c>
    </row>
    <row r="19" spans="1:23" x14ac:dyDescent="0.35">
      <c r="A19" s="38">
        <v>3613051</v>
      </c>
      <c r="B19" s="38" t="s">
        <v>3718</v>
      </c>
      <c r="C19" s="39" t="s">
        <v>3719</v>
      </c>
      <c r="D19" s="40" t="s">
        <v>14</v>
      </c>
      <c r="E19" s="40" t="s">
        <v>168</v>
      </c>
      <c r="F19" s="40" t="s">
        <v>487</v>
      </c>
      <c r="G19" s="40" t="s">
        <v>3717</v>
      </c>
      <c r="H19" s="40" t="s">
        <v>487</v>
      </c>
      <c r="I19" s="40" t="s">
        <v>3720</v>
      </c>
      <c r="J19" s="40" t="s">
        <v>3721</v>
      </c>
      <c r="K19" s="41">
        <v>4</v>
      </c>
      <c r="L19" s="40">
        <v>584314</v>
      </c>
      <c r="M19" s="40">
        <v>484685</v>
      </c>
      <c r="N19" s="40">
        <v>1</v>
      </c>
      <c r="O19" s="42"/>
      <c r="P19" s="42"/>
      <c r="Q19" s="42"/>
      <c r="R19" s="17">
        <f t="shared" si="1"/>
        <v>0</v>
      </c>
      <c r="S19" s="27">
        <f t="shared" si="2"/>
        <v>0</v>
      </c>
      <c r="T19" s="42"/>
      <c r="U19" s="42"/>
      <c r="V19" s="17">
        <f t="shared" si="3"/>
        <v>0</v>
      </c>
      <c r="W19" s="27">
        <f t="shared" si="4"/>
        <v>0</v>
      </c>
    </row>
    <row r="20" spans="1:23" x14ac:dyDescent="0.35">
      <c r="A20" s="38">
        <v>3611013</v>
      </c>
      <c r="B20" s="38" t="s">
        <v>3722</v>
      </c>
      <c r="C20" s="39" t="s">
        <v>3723</v>
      </c>
      <c r="D20" s="40" t="s">
        <v>14</v>
      </c>
      <c r="E20" s="40" t="s">
        <v>168</v>
      </c>
      <c r="F20" s="40" t="s">
        <v>487</v>
      </c>
      <c r="G20" s="40" t="s">
        <v>3717</v>
      </c>
      <c r="H20" s="40" t="s">
        <v>487</v>
      </c>
      <c r="I20" s="40" t="s">
        <v>3720</v>
      </c>
      <c r="J20" s="40" t="s">
        <v>3721</v>
      </c>
      <c r="K20" s="41">
        <v>44</v>
      </c>
      <c r="L20" s="40">
        <v>583867</v>
      </c>
      <c r="M20" s="40">
        <v>484014</v>
      </c>
      <c r="N20" s="40">
        <v>1</v>
      </c>
      <c r="O20" s="42"/>
      <c r="P20" s="42"/>
      <c r="Q20" s="42"/>
      <c r="R20" s="17">
        <f t="shared" si="1"/>
        <v>0</v>
      </c>
      <c r="S20" s="27">
        <f t="shared" si="2"/>
        <v>0</v>
      </c>
      <c r="T20" s="42"/>
      <c r="U20" s="42"/>
      <c r="V20" s="17">
        <f t="shared" si="3"/>
        <v>0</v>
      </c>
      <c r="W20" s="27">
        <f t="shared" si="4"/>
        <v>0</v>
      </c>
    </row>
    <row r="21" spans="1:23" x14ac:dyDescent="0.35">
      <c r="A21" s="38">
        <v>3613113</v>
      </c>
      <c r="B21" s="38" t="s">
        <v>3724</v>
      </c>
      <c r="C21" s="39" t="s">
        <v>3725</v>
      </c>
      <c r="D21" s="40" t="s">
        <v>14</v>
      </c>
      <c r="E21" s="40" t="s">
        <v>168</v>
      </c>
      <c r="F21" s="40" t="s">
        <v>487</v>
      </c>
      <c r="G21" s="40" t="s">
        <v>3717</v>
      </c>
      <c r="H21" s="40" t="s">
        <v>487</v>
      </c>
      <c r="I21" s="40" t="s">
        <v>3726</v>
      </c>
      <c r="J21" s="40" t="s">
        <v>3727</v>
      </c>
      <c r="K21" s="41">
        <v>4</v>
      </c>
      <c r="L21" s="40">
        <v>583516</v>
      </c>
      <c r="M21" s="40">
        <v>483111</v>
      </c>
      <c r="N21" s="40">
        <v>1</v>
      </c>
      <c r="O21" s="42"/>
      <c r="P21" s="42"/>
      <c r="Q21" s="42"/>
      <c r="R21" s="17">
        <f t="shared" si="1"/>
        <v>0</v>
      </c>
      <c r="S21" s="27">
        <f t="shared" si="2"/>
        <v>0</v>
      </c>
      <c r="T21" s="42"/>
      <c r="U21" s="42"/>
      <c r="V21" s="17">
        <f t="shared" si="3"/>
        <v>0</v>
      </c>
      <c r="W21" s="27">
        <f t="shared" si="4"/>
        <v>0</v>
      </c>
    </row>
    <row r="22" spans="1:23" x14ac:dyDescent="0.35">
      <c r="A22" s="38">
        <v>3613408</v>
      </c>
      <c r="B22" s="38" t="s">
        <v>3730</v>
      </c>
      <c r="C22" s="39" t="s">
        <v>3731</v>
      </c>
      <c r="D22" s="40" t="s">
        <v>14</v>
      </c>
      <c r="E22" s="40" t="s">
        <v>168</v>
      </c>
      <c r="F22" s="40" t="s">
        <v>487</v>
      </c>
      <c r="G22" s="40" t="s">
        <v>3717</v>
      </c>
      <c r="H22" s="40" t="s">
        <v>487</v>
      </c>
      <c r="I22" s="40" t="s">
        <v>2565</v>
      </c>
      <c r="J22" s="40" t="s">
        <v>2566</v>
      </c>
      <c r="K22" s="41">
        <v>51</v>
      </c>
      <c r="L22" s="40">
        <v>584822</v>
      </c>
      <c r="M22" s="40">
        <v>484788</v>
      </c>
      <c r="N22" s="40">
        <v>1</v>
      </c>
      <c r="O22" s="42"/>
      <c r="P22" s="42"/>
      <c r="Q22" s="42"/>
      <c r="R22" s="17">
        <f t="shared" si="1"/>
        <v>0</v>
      </c>
      <c r="S22" s="27">
        <f t="shared" si="2"/>
        <v>0</v>
      </c>
      <c r="T22" s="42"/>
      <c r="U22" s="42"/>
      <c r="V22" s="17">
        <f t="shared" si="3"/>
        <v>0</v>
      </c>
      <c r="W22" s="27">
        <f t="shared" si="4"/>
        <v>0</v>
      </c>
    </row>
  </sheetData>
  <sheetProtection algorithmName="SHA-512" hashValue="s6vVKII28wUMnvvATQhxaNPEfY2hXWfCdNPOq+MUTxMbo3HO3PeR2Vl4S+mrQuowNLdYpPn3U+CeeZJG1gY3jw==" saltValue="5FnYVxzj/FBrWD17MygFvg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"/>
  <sheetViews>
    <sheetView topLeftCell="A7" workbookViewId="0">
      <selection activeCell="T16" sqref="T16:U18"/>
    </sheetView>
  </sheetViews>
  <sheetFormatPr defaultColWidth="8.7265625" defaultRowHeight="14.5" x14ac:dyDescent="0.35"/>
  <cols>
    <col min="1" max="1" width="8.7265625" style="4"/>
    <col min="2" max="2" width="12.54296875" style="4" customWidth="1"/>
    <col min="3" max="11" width="8.7265625" style="4"/>
    <col min="12" max="12" width="14.54296875" style="4" customWidth="1"/>
    <col min="13" max="14" width="8.7265625" style="4"/>
    <col min="15" max="15" width="15.453125" style="4" customWidth="1"/>
    <col min="16" max="16" width="12.81640625" style="4" customWidth="1"/>
    <col min="17" max="17" width="19.54296875" style="4" customWidth="1"/>
    <col min="18" max="18" width="8.7265625" style="4"/>
    <col min="19" max="19" width="14.26953125" style="4" customWidth="1"/>
    <col min="20" max="20" width="8.7265625" style="4"/>
    <col min="21" max="21" width="18.81640625" style="4" customWidth="1"/>
    <col min="22" max="22" width="8.7265625" style="4"/>
    <col min="23" max="23" width="15.26953125" style="4" customWidth="1"/>
    <col min="24" max="16384" width="8.7265625" style="4"/>
  </cols>
  <sheetData>
    <row r="1" spans="1:23" ht="15" thickBot="1" x14ac:dyDescent="0.4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" thickTop="1" x14ac:dyDescent="0.35">
      <c r="A2" s="1">
        <v>62</v>
      </c>
      <c r="B2" s="1">
        <f>M14</f>
        <v>3</v>
      </c>
      <c r="C2" s="1" t="str">
        <f>E16</f>
        <v>SOCHACZEWSKI</v>
      </c>
      <c r="D2" s="1"/>
      <c r="E2" s="1"/>
      <c r="F2" s="1"/>
      <c r="G2" s="112" t="s">
        <v>3787</v>
      </c>
      <c r="H2" s="113"/>
      <c r="I2" s="114"/>
      <c r="J2" s="115" t="s">
        <v>3788</v>
      </c>
      <c r="K2" s="116"/>
      <c r="L2" s="117"/>
      <c r="Q2" s="5"/>
      <c r="R2" s="5"/>
      <c r="S2" s="5"/>
      <c r="T2" s="5"/>
    </row>
    <row r="3" spans="1:23" x14ac:dyDescent="0.3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2" x14ac:dyDescent="0.35">
      <c r="A4" s="118" t="s">
        <v>3795</v>
      </c>
      <c r="B4" s="118"/>
      <c r="C4" s="118"/>
      <c r="D4" s="118"/>
      <c r="E4" s="118"/>
      <c r="F4" s="10" t="s">
        <v>3796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106" t="s">
        <v>3797</v>
      </c>
      <c r="O4" s="107"/>
      <c r="P4" s="14">
        <v>1</v>
      </c>
      <c r="Q4" s="88"/>
      <c r="R4" s="89"/>
      <c r="S4" s="89"/>
      <c r="T4" s="89"/>
      <c r="U4" s="89"/>
      <c r="V4" s="90"/>
    </row>
    <row r="5" spans="1:23" ht="42" x14ac:dyDescent="0.35">
      <c r="A5" s="118" t="s">
        <v>3798</v>
      </c>
      <c r="B5" s="118"/>
      <c r="C5" s="118"/>
      <c r="D5" s="118"/>
      <c r="E5" s="118"/>
      <c r="F5" s="10" t="s">
        <v>3799</v>
      </c>
      <c r="G5" s="11">
        <f>ROUND(J5/M14/60,2)</f>
        <v>0</v>
      </c>
      <c r="H5" s="12">
        <f>ROUND(K5/M14/60,0)</f>
        <v>0</v>
      </c>
      <c r="I5" s="13">
        <f>G4+H4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106"/>
      <c r="O5" s="107"/>
      <c r="P5" s="14">
        <v>2</v>
      </c>
      <c r="Q5" s="88"/>
      <c r="R5" s="89"/>
      <c r="S5" s="89"/>
      <c r="T5" s="89"/>
      <c r="U5" s="89"/>
      <c r="V5" s="90"/>
    </row>
    <row r="6" spans="1:23" ht="64" x14ac:dyDescent="0.35">
      <c r="A6" s="108" t="s">
        <v>3800</v>
      </c>
      <c r="B6" s="108"/>
      <c r="C6" s="108"/>
      <c r="D6" s="108"/>
      <c r="E6" s="108"/>
      <c r="F6" s="3" t="s">
        <v>3801</v>
      </c>
      <c r="G6" s="15"/>
      <c r="H6" s="12">
        <f t="shared" ref="H6:H10" si="0">G6*0.23</f>
        <v>0</v>
      </c>
      <c r="I6" s="31">
        <f>ROUND(G6+H6,2)</f>
        <v>0</v>
      </c>
      <c r="J6" s="109" t="s">
        <v>3802</v>
      </c>
      <c r="K6" s="110"/>
      <c r="L6" s="111"/>
      <c r="P6" s="9" t="s">
        <v>3793</v>
      </c>
      <c r="Q6" s="1" t="s">
        <v>3794</v>
      </c>
      <c r="S6" s="5"/>
      <c r="T6" s="5"/>
    </row>
    <row r="7" spans="1:23" ht="64" x14ac:dyDescent="0.35">
      <c r="A7" s="108" t="s">
        <v>3803</v>
      </c>
      <c r="B7" s="108"/>
      <c r="C7" s="108"/>
      <c r="D7" s="108"/>
      <c r="E7" s="108"/>
      <c r="F7" s="3" t="s">
        <v>3804</v>
      </c>
      <c r="G7" s="15"/>
      <c r="H7" s="12">
        <f t="shared" si="0"/>
        <v>0</v>
      </c>
      <c r="I7" s="31">
        <f>ROUND(G6+H6,2)</f>
        <v>0</v>
      </c>
      <c r="J7" s="109" t="s">
        <v>3802</v>
      </c>
      <c r="K7" s="110"/>
      <c r="L7" s="111"/>
      <c r="P7" s="9"/>
      <c r="Q7" s="1"/>
      <c r="S7" s="5"/>
      <c r="T7" s="5"/>
    </row>
    <row r="8" spans="1:23" ht="53.5" x14ac:dyDescent="0.35">
      <c r="A8" s="108" t="s">
        <v>3805</v>
      </c>
      <c r="B8" s="108"/>
      <c r="C8" s="108"/>
      <c r="D8" s="108"/>
      <c r="E8" s="108"/>
      <c r="F8" s="3" t="s">
        <v>3806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106" t="s">
        <v>3807</v>
      </c>
      <c r="O8" s="107"/>
      <c r="P8" s="14">
        <v>1</v>
      </c>
      <c r="Q8" s="88"/>
      <c r="R8" s="89"/>
      <c r="S8" s="89"/>
      <c r="T8" s="89"/>
      <c r="U8" s="89"/>
      <c r="V8" s="90"/>
    </row>
    <row r="9" spans="1:23" ht="43" x14ac:dyDescent="0.35">
      <c r="A9" s="91" t="s">
        <v>3808</v>
      </c>
      <c r="B9" s="91"/>
      <c r="C9" s="91"/>
      <c r="D9" s="91"/>
      <c r="E9" s="91"/>
      <c r="F9" s="3" t="s">
        <v>3809</v>
      </c>
      <c r="G9" s="15"/>
      <c r="H9" s="12">
        <f t="shared" si="0"/>
        <v>0</v>
      </c>
      <c r="I9" s="31">
        <f>ROUND(G9+H9,2)</f>
        <v>0</v>
      </c>
      <c r="J9" s="92" t="s">
        <v>3802</v>
      </c>
      <c r="K9" s="93"/>
      <c r="L9" s="94"/>
      <c r="M9" s="1"/>
      <c r="N9" s="16"/>
      <c r="W9" s="17"/>
    </row>
    <row r="10" spans="1:23" ht="54" thickBot="1" x14ac:dyDescent="0.4">
      <c r="A10" s="91" t="s">
        <v>3810</v>
      </c>
      <c r="B10" s="91"/>
      <c r="C10" s="91"/>
      <c r="D10" s="91"/>
      <c r="E10" s="91"/>
      <c r="F10" s="3" t="s">
        <v>3811</v>
      </c>
      <c r="G10" s="18"/>
      <c r="H10" s="19">
        <f t="shared" si="0"/>
        <v>0</v>
      </c>
      <c r="I10" s="31">
        <f>ROUND(G10+H10,2)</f>
        <v>0</v>
      </c>
      <c r="J10" s="95" t="s">
        <v>3802</v>
      </c>
      <c r="K10" s="96"/>
      <c r="L10" s="97"/>
      <c r="M10" s="1"/>
      <c r="N10" s="1"/>
    </row>
    <row r="11" spans="1:23" ht="15" thickTop="1" x14ac:dyDescent="0.35">
      <c r="A11" s="20"/>
      <c r="B11" s="20"/>
      <c r="C11" s="20"/>
      <c r="D11" s="20"/>
      <c r="H11" s="20"/>
      <c r="I11" s="98"/>
      <c r="J11" s="99"/>
      <c r="K11" s="99"/>
      <c r="L11" s="100"/>
      <c r="M11" s="33" t="s">
        <v>3812</v>
      </c>
      <c r="N11" s="34"/>
      <c r="O11" s="1"/>
      <c r="P11" s="1"/>
      <c r="Q11" s="1"/>
      <c r="R11" s="1"/>
      <c r="S11" s="1"/>
      <c r="T11" s="1"/>
      <c r="U11" s="1"/>
      <c r="V11" s="21"/>
    </row>
    <row r="12" spans="1:23" ht="15" thickBot="1" x14ac:dyDescent="0.4">
      <c r="A12" s="20"/>
      <c r="B12" s="20"/>
      <c r="C12" s="20"/>
      <c r="D12" s="20"/>
      <c r="H12" s="22" t="s">
        <v>3813</v>
      </c>
      <c r="I12" s="101"/>
      <c r="J12" s="102"/>
      <c r="K12" s="102"/>
      <c r="L12" s="103"/>
      <c r="M12" s="104" t="s">
        <v>3814</v>
      </c>
      <c r="N12" s="105"/>
      <c r="O12" s="105"/>
      <c r="P12" s="105"/>
      <c r="Q12" s="105"/>
      <c r="R12" s="105"/>
      <c r="S12" s="105"/>
      <c r="T12" s="105"/>
      <c r="U12" s="105"/>
      <c r="V12" s="105"/>
    </row>
    <row r="13" spans="1:23" ht="15" thickTop="1" x14ac:dyDescent="0.35"/>
    <row r="14" spans="1:23" ht="34.5" customHeight="1" x14ac:dyDescent="0.3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3</v>
      </c>
      <c r="N14" s="25">
        <f>SUM(N16:N400)</f>
        <v>3</v>
      </c>
      <c r="P14" s="86" t="s">
        <v>3815</v>
      </c>
      <c r="Q14" s="87"/>
      <c r="R14" s="87"/>
      <c r="S14" s="87"/>
      <c r="T14" s="86" t="s">
        <v>3816</v>
      </c>
      <c r="U14" s="87"/>
      <c r="V14" s="87"/>
      <c r="W14" s="87"/>
    </row>
    <row r="15" spans="1:23" ht="73.5" x14ac:dyDescent="0.35">
      <c r="A15" s="35" t="s">
        <v>1</v>
      </c>
      <c r="B15" s="35" t="s">
        <v>2</v>
      </c>
      <c r="C15" s="36" t="s">
        <v>3</v>
      </c>
      <c r="D15" s="37" t="s">
        <v>4</v>
      </c>
      <c r="E15" s="37" t="s">
        <v>5</v>
      </c>
      <c r="F15" s="37" t="s">
        <v>6</v>
      </c>
      <c r="G15" s="37" t="s">
        <v>7</v>
      </c>
      <c r="H15" s="37" t="s">
        <v>8</v>
      </c>
      <c r="I15" s="37" t="s">
        <v>9</v>
      </c>
      <c r="J15" s="37" t="s">
        <v>10</v>
      </c>
      <c r="K15" s="37" t="s">
        <v>11</v>
      </c>
      <c r="L15" s="37" t="s">
        <v>12</v>
      </c>
      <c r="M15" s="37" t="s">
        <v>13</v>
      </c>
      <c r="N15" s="37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35">
      <c r="A16" s="38">
        <v>3612507</v>
      </c>
      <c r="B16" s="38" t="s">
        <v>3715</v>
      </c>
      <c r="C16" s="39" t="s">
        <v>3716</v>
      </c>
      <c r="D16" s="40" t="s">
        <v>14</v>
      </c>
      <c r="E16" s="40" t="s">
        <v>168</v>
      </c>
      <c r="F16" s="40" t="s">
        <v>487</v>
      </c>
      <c r="G16" s="40" t="s">
        <v>3717</v>
      </c>
      <c r="H16" s="40" t="s">
        <v>487</v>
      </c>
      <c r="I16" s="40" t="s">
        <v>3270</v>
      </c>
      <c r="J16" s="40" t="s">
        <v>3271</v>
      </c>
      <c r="K16" s="41">
        <v>99</v>
      </c>
      <c r="L16" s="40">
        <v>587040</v>
      </c>
      <c r="M16" s="40">
        <v>488343</v>
      </c>
      <c r="N16" s="40">
        <v>1</v>
      </c>
      <c r="O16" s="42"/>
      <c r="P16" s="42"/>
      <c r="Q16" s="42"/>
      <c r="R16" s="17">
        <f>ROUND(Q16*0.23,2)</f>
        <v>0</v>
      </c>
      <c r="S16" s="27">
        <f>ROUND(Q16,2)+R16</f>
        <v>0</v>
      </c>
      <c r="T16" s="42"/>
      <c r="U16" s="42"/>
      <c r="V16" s="17">
        <f>ROUND(U16*0.23,2)</f>
        <v>0</v>
      </c>
      <c r="W16" s="27">
        <f>ROUND(U16,2)+V16</f>
        <v>0</v>
      </c>
    </row>
    <row r="17" spans="1:23" x14ac:dyDescent="0.35">
      <c r="A17" s="38">
        <v>3609359</v>
      </c>
      <c r="B17" s="38" t="s">
        <v>3728</v>
      </c>
      <c r="C17" s="39" t="s">
        <v>3729</v>
      </c>
      <c r="D17" s="40" t="s">
        <v>14</v>
      </c>
      <c r="E17" s="40" t="s">
        <v>168</v>
      </c>
      <c r="F17" s="40" t="s">
        <v>487</v>
      </c>
      <c r="G17" s="40" t="s">
        <v>3717</v>
      </c>
      <c r="H17" s="40" t="s">
        <v>487</v>
      </c>
      <c r="I17" s="40" t="s">
        <v>2695</v>
      </c>
      <c r="J17" s="40" t="s">
        <v>3727</v>
      </c>
      <c r="K17" s="41">
        <v>4</v>
      </c>
      <c r="L17" s="40"/>
      <c r="M17" s="40"/>
      <c r="N17" s="40">
        <v>1</v>
      </c>
      <c r="O17" s="42"/>
      <c r="P17" s="42"/>
      <c r="Q17" s="42"/>
      <c r="R17" s="17">
        <f t="shared" ref="R17:R18" si="1">ROUND(Q17*0.23,2)</f>
        <v>0</v>
      </c>
      <c r="S17" s="27">
        <f t="shared" ref="S17:S18" si="2">ROUND(Q17,2)+R17</f>
        <v>0</v>
      </c>
      <c r="T17" s="42"/>
      <c r="U17" s="42"/>
      <c r="V17" s="17">
        <f t="shared" ref="V17:V18" si="3">ROUND(U17*0.23,2)</f>
        <v>0</v>
      </c>
      <c r="W17" s="27">
        <f t="shared" ref="W17:W18" si="4">ROUND(U17,2)+V17</f>
        <v>0</v>
      </c>
    </row>
    <row r="18" spans="1:23" x14ac:dyDescent="0.35">
      <c r="A18" s="38">
        <v>3613501</v>
      </c>
      <c r="B18" s="38" t="s">
        <v>3732</v>
      </c>
      <c r="C18" s="39" t="s">
        <v>3733</v>
      </c>
      <c r="D18" s="40" t="s">
        <v>14</v>
      </c>
      <c r="E18" s="40" t="s">
        <v>168</v>
      </c>
      <c r="F18" s="40" t="s">
        <v>487</v>
      </c>
      <c r="G18" s="40" t="s">
        <v>3717</v>
      </c>
      <c r="H18" s="40" t="s">
        <v>487</v>
      </c>
      <c r="I18" s="40" t="s">
        <v>3734</v>
      </c>
      <c r="J18" s="40" t="s">
        <v>3735</v>
      </c>
      <c r="K18" s="41" t="s">
        <v>2881</v>
      </c>
      <c r="L18" s="40">
        <v>585438</v>
      </c>
      <c r="M18" s="40">
        <v>486396</v>
      </c>
      <c r="N18" s="40">
        <v>1</v>
      </c>
      <c r="O18" s="42"/>
      <c r="P18" s="42"/>
      <c r="Q18" s="42"/>
      <c r="R18" s="17">
        <f t="shared" si="1"/>
        <v>0</v>
      </c>
      <c r="S18" s="27">
        <f t="shared" si="2"/>
        <v>0</v>
      </c>
      <c r="T18" s="42"/>
      <c r="U18" s="42"/>
      <c r="V18" s="17">
        <f t="shared" si="3"/>
        <v>0</v>
      </c>
      <c r="W18" s="27">
        <f t="shared" si="4"/>
        <v>0</v>
      </c>
    </row>
  </sheetData>
  <sheetProtection algorithmName="SHA-512" hashValue="o88Mo1f1THJOpaJRst6jzi37D2wfyrhAuXW6nufTNXo4qNV8uj++DFMM1CYzIetlsXfpajJ+i6dP9Cb01rzroA==" saltValue="uaCq+eCrS31NlQ6/+WaLMw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7"/>
  <sheetViews>
    <sheetView topLeftCell="A4" workbookViewId="0">
      <selection activeCell="T16" sqref="T16:U17"/>
    </sheetView>
  </sheetViews>
  <sheetFormatPr defaultColWidth="8.7265625" defaultRowHeight="14.5" x14ac:dyDescent="0.35"/>
  <cols>
    <col min="1" max="1" width="8.7265625" style="4"/>
    <col min="2" max="2" width="12.54296875" style="4" customWidth="1"/>
    <col min="3" max="11" width="8.7265625" style="4"/>
    <col min="12" max="12" width="14.54296875" style="4" customWidth="1"/>
    <col min="13" max="14" width="8.7265625" style="4"/>
    <col min="15" max="15" width="15.453125" style="4" customWidth="1"/>
    <col min="16" max="16" width="12.81640625" style="4" customWidth="1"/>
    <col min="17" max="17" width="19.54296875" style="4" customWidth="1"/>
    <col min="18" max="18" width="8.7265625" style="4"/>
    <col min="19" max="19" width="14.26953125" style="4" customWidth="1"/>
    <col min="20" max="20" width="8.7265625" style="4"/>
    <col min="21" max="21" width="18.81640625" style="4" customWidth="1"/>
    <col min="22" max="22" width="8.7265625" style="4"/>
    <col min="23" max="23" width="15.26953125" style="4" customWidth="1"/>
    <col min="24" max="16384" width="8.7265625" style="4"/>
  </cols>
  <sheetData>
    <row r="1" spans="1:23" ht="15" thickBot="1" x14ac:dyDescent="0.4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" thickTop="1" x14ac:dyDescent="0.35">
      <c r="A2" s="1">
        <v>61</v>
      </c>
      <c r="B2" s="1">
        <f>M14</f>
        <v>2</v>
      </c>
      <c r="C2" s="1" t="str">
        <f>E16</f>
        <v>SIERPECKI</v>
      </c>
      <c r="D2" s="1"/>
      <c r="E2" s="1"/>
      <c r="F2" s="1"/>
      <c r="G2" s="112" t="s">
        <v>3787</v>
      </c>
      <c r="H2" s="113"/>
      <c r="I2" s="114"/>
      <c r="J2" s="115" t="s">
        <v>3788</v>
      </c>
      <c r="K2" s="116"/>
      <c r="L2" s="117"/>
      <c r="Q2" s="5"/>
      <c r="R2" s="5"/>
      <c r="S2" s="5"/>
      <c r="T2" s="5"/>
    </row>
    <row r="3" spans="1:23" x14ac:dyDescent="0.3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2" x14ac:dyDescent="0.35">
      <c r="A4" s="118" t="s">
        <v>3795</v>
      </c>
      <c r="B4" s="118"/>
      <c r="C4" s="118"/>
      <c r="D4" s="118"/>
      <c r="E4" s="118"/>
      <c r="F4" s="10" t="s">
        <v>3796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106" t="s">
        <v>3797</v>
      </c>
      <c r="O4" s="107"/>
      <c r="P4" s="14">
        <v>1</v>
      </c>
      <c r="Q4" s="88"/>
      <c r="R4" s="89"/>
      <c r="S4" s="89"/>
      <c r="T4" s="89"/>
      <c r="U4" s="89"/>
      <c r="V4" s="90"/>
    </row>
    <row r="5" spans="1:23" ht="42" x14ac:dyDescent="0.35">
      <c r="A5" s="118" t="s">
        <v>3798</v>
      </c>
      <c r="B5" s="118"/>
      <c r="C5" s="118"/>
      <c r="D5" s="118"/>
      <c r="E5" s="118"/>
      <c r="F5" s="10" t="s">
        <v>3799</v>
      </c>
      <c r="G5" s="11">
        <f>ROUND(J5/M14/60,2)</f>
        <v>0</v>
      </c>
      <c r="H5" s="12">
        <f>ROUND(K5/M14/60,0)</f>
        <v>0</v>
      </c>
      <c r="I5" s="13">
        <f>G4+H4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106"/>
      <c r="O5" s="107"/>
      <c r="P5" s="14">
        <v>2</v>
      </c>
      <c r="Q5" s="88"/>
      <c r="R5" s="89"/>
      <c r="S5" s="89"/>
      <c r="T5" s="89"/>
      <c r="U5" s="89"/>
      <c r="V5" s="90"/>
    </row>
    <row r="6" spans="1:23" ht="64" x14ac:dyDescent="0.35">
      <c r="A6" s="108" t="s">
        <v>3800</v>
      </c>
      <c r="B6" s="108"/>
      <c r="C6" s="108"/>
      <c r="D6" s="108"/>
      <c r="E6" s="108"/>
      <c r="F6" s="3" t="s">
        <v>3801</v>
      </c>
      <c r="G6" s="15"/>
      <c r="H6" s="12">
        <f t="shared" ref="H6:H10" si="0">G6*0.23</f>
        <v>0</v>
      </c>
      <c r="I6" s="31">
        <f>ROUND(G6+H6,2)</f>
        <v>0</v>
      </c>
      <c r="J6" s="109" t="s">
        <v>3802</v>
      </c>
      <c r="K6" s="110"/>
      <c r="L6" s="111"/>
      <c r="P6" s="9" t="s">
        <v>3793</v>
      </c>
      <c r="Q6" s="1" t="s">
        <v>3794</v>
      </c>
      <c r="S6" s="5"/>
      <c r="T6" s="5"/>
    </row>
    <row r="7" spans="1:23" ht="64" x14ac:dyDescent="0.35">
      <c r="A7" s="108" t="s">
        <v>3803</v>
      </c>
      <c r="B7" s="108"/>
      <c r="C7" s="108"/>
      <c r="D7" s="108"/>
      <c r="E7" s="108"/>
      <c r="F7" s="3" t="s">
        <v>3804</v>
      </c>
      <c r="G7" s="15"/>
      <c r="H7" s="12">
        <f t="shared" si="0"/>
        <v>0</v>
      </c>
      <c r="I7" s="31">
        <f>ROUND(G6+H6,2)</f>
        <v>0</v>
      </c>
      <c r="J7" s="109" t="s">
        <v>3802</v>
      </c>
      <c r="K7" s="110"/>
      <c r="L7" s="111"/>
      <c r="P7" s="9"/>
      <c r="Q7" s="1"/>
      <c r="S7" s="5"/>
      <c r="T7" s="5"/>
    </row>
    <row r="8" spans="1:23" ht="53.5" x14ac:dyDescent="0.35">
      <c r="A8" s="108" t="s">
        <v>3805</v>
      </c>
      <c r="B8" s="108"/>
      <c r="C8" s="108"/>
      <c r="D8" s="108"/>
      <c r="E8" s="108"/>
      <c r="F8" s="3" t="s">
        <v>3806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106" t="s">
        <v>3807</v>
      </c>
      <c r="O8" s="107"/>
      <c r="P8" s="14">
        <v>1</v>
      </c>
      <c r="Q8" s="88"/>
      <c r="R8" s="89"/>
      <c r="S8" s="89"/>
      <c r="T8" s="89"/>
      <c r="U8" s="89"/>
      <c r="V8" s="90"/>
    </row>
    <row r="9" spans="1:23" ht="43" x14ac:dyDescent="0.35">
      <c r="A9" s="91" t="s">
        <v>3808</v>
      </c>
      <c r="B9" s="91"/>
      <c r="C9" s="91"/>
      <c r="D9" s="91"/>
      <c r="E9" s="91"/>
      <c r="F9" s="3" t="s">
        <v>3809</v>
      </c>
      <c r="G9" s="15"/>
      <c r="H9" s="12">
        <f t="shared" si="0"/>
        <v>0</v>
      </c>
      <c r="I9" s="31">
        <f>ROUND(G9+H9,2)</f>
        <v>0</v>
      </c>
      <c r="J9" s="92" t="s">
        <v>3802</v>
      </c>
      <c r="K9" s="93"/>
      <c r="L9" s="94"/>
      <c r="M9" s="1"/>
      <c r="N9" s="16"/>
      <c r="W9" s="17"/>
    </row>
    <row r="10" spans="1:23" ht="54" thickBot="1" x14ac:dyDescent="0.4">
      <c r="A10" s="91" t="s">
        <v>3810</v>
      </c>
      <c r="B10" s="91"/>
      <c r="C10" s="91"/>
      <c r="D10" s="91"/>
      <c r="E10" s="91"/>
      <c r="F10" s="3" t="s">
        <v>3811</v>
      </c>
      <c r="G10" s="18"/>
      <c r="H10" s="19">
        <f t="shared" si="0"/>
        <v>0</v>
      </c>
      <c r="I10" s="31">
        <f>ROUND(G10+H10,2)</f>
        <v>0</v>
      </c>
      <c r="J10" s="95" t="s">
        <v>3802</v>
      </c>
      <c r="K10" s="96"/>
      <c r="L10" s="97"/>
      <c r="M10" s="1"/>
      <c r="N10" s="1"/>
    </row>
    <row r="11" spans="1:23" ht="15" thickTop="1" x14ac:dyDescent="0.35">
      <c r="A11" s="20"/>
      <c r="B11" s="20"/>
      <c r="C11" s="20"/>
      <c r="D11" s="20"/>
      <c r="H11" s="20"/>
      <c r="I11" s="98"/>
      <c r="J11" s="99"/>
      <c r="K11" s="99"/>
      <c r="L11" s="100"/>
      <c r="M11" s="33" t="s">
        <v>3812</v>
      </c>
      <c r="N11" s="34"/>
      <c r="O11" s="1"/>
      <c r="P11" s="1"/>
      <c r="Q11" s="1"/>
      <c r="R11" s="1"/>
      <c r="S11" s="1"/>
      <c r="T11" s="1"/>
      <c r="U11" s="1"/>
      <c r="V11" s="21"/>
    </row>
    <row r="12" spans="1:23" ht="15" thickBot="1" x14ac:dyDescent="0.4">
      <c r="A12" s="20"/>
      <c r="B12" s="20"/>
      <c r="C12" s="20"/>
      <c r="D12" s="20"/>
      <c r="H12" s="22" t="s">
        <v>3813</v>
      </c>
      <c r="I12" s="101"/>
      <c r="J12" s="102"/>
      <c r="K12" s="102"/>
      <c r="L12" s="103"/>
      <c r="M12" s="104" t="s">
        <v>3814</v>
      </c>
      <c r="N12" s="105"/>
      <c r="O12" s="105"/>
      <c r="P12" s="105"/>
      <c r="Q12" s="105"/>
      <c r="R12" s="105"/>
      <c r="S12" s="105"/>
      <c r="T12" s="105"/>
      <c r="U12" s="105"/>
      <c r="V12" s="105"/>
    </row>
    <row r="13" spans="1:23" ht="15" thickTop="1" x14ac:dyDescent="0.35"/>
    <row r="14" spans="1:23" ht="34.5" customHeight="1" x14ac:dyDescent="0.3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2</v>
      </c>
      <c r="N14" s="25">
        <f>SUM(N16:N400)</f>
        <v>2</v>
      </c>
      <c r="P14" s="86" t="s">
        <v>3815</v>
      </c>
      <c r="Q14" s="87"/>
      <c r="R14" s="87"/>
      <c r="S14" s="87"/>
      <c r="T14" s="86" t="s">
        <v>3816</v>
      </c>
      <c r="U14" s="87"/>
      <c r="V14" s="87"/>
      <c r="W14" s="87"/>
    </row>
    <row r="15" spans="1:23" ht="73.5" x14ac:dyDescent="0.35">
      <c r="A15" s="35" t="s">
        <v>1</v>
      </c>
      <c r="B15" s="35" t="s">
        <v>2</v>
      </c>
      <c r="C15" s="36" t="s">
        <v>3</v>
      </c>
      <c r="D15" s="37" t="s">
        <v>4</v>
      </c>
      <c r="E15" s="37" t="s">
        <v>5</v>
      </c>
      <c r="F15" s="37" t="s">
        <v>6</v>
      </c>
      <c r="G15" s="37" t="s">
        <v>7</v>
      </c>
      <c r="H15" s="37" t="s">
        <v>8</v>
      </c>
      <c r="I15" s="37" t="s">
        <v>9</v>
      </c>
      <c r="J15" s="37" t="s">
        <v>10</v>
      </c>
      <c r="K15" s="37" t="s">
        <v>11</v>
      </c>
      <c r="L15" s="37" t="s">
        <v>12</v>
      </c>
      <c r="M15" s="37" t="s">
        <v>13</v>
      </c>
      <c r="N15" s="37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35">
      <c r="A16" s="38">
        <v>3601920</v>
      </c>
      <c r="B16" s="38" t="s">
        <v>321</v>
      </c>
      <c r="C16" s="39" t="s">
        <v>322</v>
      </c>
      <c r="D16" s="40" t="s">
        <v>14</v>
      </c>
      <c r="E16" s="40" t="s">
        <v>317</v>
      </c>
      <c r="F16" s="40" t="s">
        <v>320</v>
      </c>
      <c r="G16" s="40" t="s">
        <v>323</v>
      </c>
      <c r="H16" s="40" t="s">
        <v>320</v>
      </c>
      <c r="I16" s="40" t="s">
        <v>324</v>
      </c>
      <c r="J16" s="40" t="s">
        <v>297</v>
      </c>
      <c r="K16" s="41">
        <v>4</v>
      </c>
      <c r="L16" s="40">
        <v>552059</v>
      </c>
      <c r="M16" s="40">
        <v>560150</v>
      </c>
      <c r="N16" s="40">
        <v>1</v>
      </c>
      <c r="O16" s="42"/>
      <c r="P16" s="42"/>
      <c r="Q16" s="42"/>
      <c r="R16" s="17">
        <f>ROUND(Q16*0.23,2)</f>
        <v>0</v>
      </c>
      <c r="S16" s="27">
        <f>ROUND(Q16,2)+R16</f>
        <v>0</v>
      </c>
      <c r="T16" s="42"/>
      <c r="U16" s="42"/>
      <c r="V16" s="17">
        <f>ROUND(U16*0.23,2)</f>
        <v>0</v>
      </c>
      <c r="W16" s="27">
        <f>ROUND(U16,2)+V16</f>
        <v>0</v>
      </c>
    </row>
    <row r="17" spans="1:23" x14ac:dyDescent="0.35">
      <c r="A17" s="38">
        <v>3596167</v>
      </c>
      <c r="B17" s="38" t="s">
        <v>3340</v>
      </c>
      <c r="C17" s="39" t="s">
        <v>3341</v>
      </c>
      <c r="D17" s="40" t="s">
        <v>14</v>
      </c>
      <c r="E17" s="40" t="s">
        <v>317</v>
      </c>
      <c r="F17" s="40" t="s">
        <v>333</v>
      </c>
      <c r="G17" s="40" t="s">
        <v>3339</v>
      </c>
      <c r="H17" s="40" t="s">
        <v>333</v>
      </c>
      <c r="I17" s="40" t="s">
        <v>324</v>
      </c>
      <c r="J17" s="40" t="s">
        <v>352</v>
      </c>
      <c r="K17" s="41">
        <v>10</v>
      </c>
      <c r="L17" s="40">
        <v>544330</v>
      </c>
      <c r="M17" s="40">
        <v>554104</v>
      </c>
      <c r="N17" s="40">
        <v>1</v>
      </c>
      <c r="O17" s="42"/>
      <c r="P17" s="42"/>
      <c r="Q17" s="42"/>
      <c r="R17" s="17">
        <f>ROUND(Q17*0.23,2)</f>
        <v>0</v>
      </c>
      <c r="S17" s="27">
        <f>ROUND(Q17,2)+R17</f>
        <v>0</v>
      </c>
      <c r="T17" s="42"/>
      <c r="U17" s="42"/>
      <c r="V17" s="17">
        <f>ROUND(U17*0.23,2)</f>
        <v>0</v>
      </c>
      <c r="W17" s="27">
        <f>ROUND(U17,2)+V17</f>
        <v>0</v>
      </c>
    </row>
  </sheetData>
  <sheetProtection algorithmName="SHA-512" hashValue="BTJ3Iudzy5A/PpJ3k+FWCUthCvWppjuEKXVXVDLis2e3qN1K6Wag5wK64eKaeFT5jXK3tTZeDwwNlBruBsW7FQ==" saltValue="6P4eKzc2c1AMsaxUK1VZrw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"/>
  <sheetViews>
    <sheetView topLeftCell="A10" workbookViewId="0">
      <selection activeCell="T16" sqref="T16:U18"/>
    </sheetView>
  </sheetViews>
  <sheetFormatPr defaultColWidth="8.7265625" defaultRowHeight="14.5" x14ac:dyDescent="0.35"/>
  <cols>
    <col min="1" max="1" width="8.7265625" style="4"/>
    <col min="2" max="2" width="12.54296875" style="4" customWidth="1"/>
    <col min="3" max="11" width="8.7265625" style="4"/>
    <col min="12" max="12" width="14.54296875" style="4" customWidth="1"/>
    <col min="13" max="14" width="8.7265625" style="4"/>
    <col min="15" max="15" width="15.453125" style="4" customWidth="1"/>
    <col min="16" max="16" width="12.81640625" style="4" customWidth="1"/>
    <col min="17" max="17" width="19.54296875" style="4" customWidth="1"/>
    <col min="18" max="18" width="8.7265625" style="4"/>
    <col min="19" max="19" width="14.26953125" style="4" customWidth="1"/>
    <col min="20" max="20" width="8.7265625" style="4"/>
    <col min="21" max="21" width="18.81640625" style="4" customWidth="1"/>
    <col min="22" max="22" width="8.7265625" style="4"/>
    <col min="23" max="23" width="15.26953125" style="4" customWidth="1"/>
    <col min="24" max="16384" width="8.7265625" style="4"/>
  </cols>
  <sheetData>
    <row r="1" spans="1:23" ht="15" thickBot="1" x14ac:dyDescent="0.4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" thickTop="1" x14ac:dyDescent="0.35">
      <c r="A2" s="1">
        <v>60</v>
      </c>
      <c r="B2" s="1">
        <f>M14</f>
        <v>3</v>
      </c>
      <c r="C2" s="1" t="str">
        <f>E16</f>
        <v>SIEDLECKI</v>
      </c>
      <c r="D2" s="1"/>
      <c r="E2" s="1"/>
      <c r="F2" s="1"/>
      <c r="G2" s="112" t="s">
        <v>3787</v>
      </c>
      <c r="H2" s="113"/>
      <c r="I2" s="114"/>
      <c r="J2" s="115" t="s">
        <v>3788</v>
      </c>
      <c r="K2" s="116"/>
      <c r="L2" s="117"/>
      <c r="Q2" s="5"/>
      <c r="R2" s="5"/>
      <c r="S2" s="5"/>
      <c r="T2" s="5"/>
    </row>
    <row r="3" spans="1:23" x14ac:dyDescent="0.3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2" x14ac:dyDescent="0.35">
      <c r="A4" s="118" t="s">
        <v>3795</v>
      </c>
      <c r="B4" s="118"/>
      <c r="C4" s="118"/>
      <c r="D4" s="118"/>
      <c r="E4" s="118"/>
      <c r="F4" s="10" t="s">
        <v>3796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106" t="s">
        <v>3797</v>
      </c>
      <c r="O4" s="107"/>
      <c r="P4" s="14">
        <v>1</v>
      </c>
      <c r="Q4" s="88"/>
      <c r="R4" s="89"/>
      <c r="S4" s="89"/>
      <c r="T4" s="89"/>
      <c r="U4" s="89"/>
      <c r="V4" s="90"/>
    </row>
    <row r="5" spans="1:23" ht="42" x14ac:dyDescent="0.35">
      <c r="A5" s="118" t="s">
        <v>3798</v>
      </c>
      <c r="B5" s="118"/>
      <c r="C5" s="118"/>
      <c r="D5" s="118"/>
      <c r="E5" s="118"/>
      <c r="F5" s="10" t="s">
        <v>3799</v>
      </c>
      <c r="G5" s="11">
        <f>ROUND(J5/M14/60,2)</f>
        <v>0</v>
      </c>
      <c r="H5" s="12">
        <f>ROUND(K5/M14/60,0)</f>
        <v>0</v>
      </c>
      <c r="I5" s="13">
        <f>G4+H4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106"/>
      <c r="O5" s="107"/>
      <c r="P5" s="14">
        <v>2</v>
      </c>
      <c r="Q5" s="88"/>
      <c r="R5" s="89"/>
      <c r="S5" s="89"/>
      <c r="T5" s="89"/>
      <c r="U5" s="89"/>
      <c r="V5" s="90"/>
    </row>
    <row r="6" spans="1:23" ht="64" x14ac:dyDescent="0.35">
      <c r="A6" s="108" t="s">
        <v>3800</v>
      </c>
      <c r="B6" s="108"/>
      <c r="C6" s="108"/>
      <c r="D6" s="108"/>
      <c r="E6" s="108"/>
      <c r="F6" s="3" t="s">
        <v>3801</v>
      </c>
      <c r="G6" s="15"/>
      <c r="H6" s="12">
        <f t="shared" ref="H6:H10" si="0">G6*0.23</f>
        <v>0</v>
      </c>
      <c r="I6" s="31">
        <f>ROUND(G6+H6,2)</f>
        <v>0</v>
      </c>
      <c r="J6" s="109" t="s">
        <v>3802</v>
      </c>
      <c r="K6" s="110"/>
      <c r="L6" s="111"/>
      <c r="P6" s="9" t="s">
        <v>3793</v>
      </c>
      <c r="Q6" s="1" t="s">
        <v>3794</v>
      </c>
      <c r="S6" s="5"/>
      <c r="T6" s="5"/>
    </row>
    <row r="7" spans="1:23" ht="64" x14ac:dyDescent="0.35">
      <c r="A7" s="108" t="s">
        <v>3803</v>
      </c>
      <c r="B7" s="108"/>
      <c r="C7" s="108"/>
      <c r="D7" s="108"/>
      <c r="E7" s="108"/>
      <c r="F7" s="3" t="s">
        <v>3804</v>
      </c>
      <c r="G7" s="15"/>
      <c r="H7" s="12">
        <f t="shared" si="0"/>
        <v>0</v>
      </c>
      <c r="I7" s="31">
        <f>ROUND(G6+H6,2)</f>
        <v>0</v>
      </c>
      <c r="J7" s="109" t="s">
        <v>3802</v>
      </c>
      <c r="K7" s="110"/>
      <c r="L7" s="111"/>
      <c r="P7" s="9"/>
      <c r="Q7" s="1"/>
      <c r="S7" s="5"/>
      <c r="T7" s="5"/>
    </row>
    <row r="8" spans="1:23" ht="53.5" x14ac:dyDescent="0.35">
      <c r="A8" s="108" t="s">
        <v>3805</v>
      </c>
      <c r="B8" s="108"/>
      <c r="C8" s="108"/>
      <c r="D8" s="108"/>
      <c r="E8" s="108"/>
      <c r="F8" s="3" t="s">
        <v>3806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106" t="s">
        <v>3807</v>
      </c>
      <c r="O8" s="107"/>
      <c r="P8" s="14">
        <v>1</v>
      </c>
      <c r="Q8" s="88"/>
      <c r="R8" s="89"/>
      <c r="S8" s="89"/>
      <c r="T8" s="89"/>
      <c r="U8" s="89"/>
      <c r="V8" s="90"/>
    </row>
    <row r="9" spans="1:23" ht="43" x14ac:dyDescent="0.35">
      <c r="A9" s="91" t="s">
        <v>3808</v>
      </c>
      <c r="B9" s="91"/>
      <c r="C9" s="91"/>
      <c r="D9" s="91"/>
      <c r="E9" s="91"/>
      <c r="F9" s="3" t="s">
        <v>3809</v>
      </c>
      <c r="G9" s="15"/>
      <c r="H9" s="12">
        <f t="shared" si="0"/>
        <v>0</v>
      </c>
      <c r="I9" s="31">
        <f>ROUND(G9+H9,2)</f>
        <v>0</v>
      </c>
      <c r="J9" s="92" t="s">
        <v>3802</v>
      </c>
      <c r="K9" s="93"/>
      <c r="L9" s="94"/>
      <c r="M9" s="1"/>
      <c r="N9" s="16"/>
      <c r="W9" s="17"/>
    </row>
    <row r="10" spans="1:23" ht="54" thickBot="1" x14ac:dyDescent="0.4">
      <c r="A10" s="91" t="s">
        <v>3810</v>
      </c>
      <c r="B10" s="91"/>
      <c r="C10" s="91"/>
      <c r="D10" s="91"/>
      <c r="E10" s="91"/>
      <c r="F10" s="3" t="s">
        <v>3811</v>
      </c>
      <c r="G10" s="18"/>
      <c r="H10" s="19">
        <f t="shared" si="0"/>
        <v>0</v>
      </c>
      <c r="I10" s="31">
        <f>ROUND(G10+H10,2)</f>
        <v>0</v>
      </c>
      <c r="J10" s="95" t="s">
        <v>3802</v>
      </c>
      <c r="K10" s="96"/>
      <c r="L10" s="97"/>
      <c r="M10" s="1"/>
      <c r="N10" s="1"/>
    </row>
    <row r="11" spans="1:23" ht="15" thickTop="1" x14ac:dyDescent="0.35">
      <c r="A11" s="20"/>
      <c r="B11" s="20"/>
      <c r="C11" s="20"/>
      <c r="D11" s="20"/>
      <c r="H11" s="20"/>
      <c r="I11" s="98"/>
      <c r="J11" s="99"/>
      <c r="K11" s="99"/>
      <c r="L11" s="100"/>
      <c r="M11" s="33" t="s">
        <v>3812</v>
      </c>
      <c r="N11" s="34"/>
      <c r="O11" s="1"/>
      <c r="P11" s="1"/>
      <c r="Q11" s="1"/>
      <c r="R11" s="1"/>
      <c r="S11" s="1"/>
      <c r="T11" s="1"/>
      <c r="U11" s="1"/>
      <c r="V11" s="21"/>
    </row>
    <row r="12" spans="1:23" ht="15" thickBot="1" x14ac:dyDescent="0.4">
      <c r="A12" s="20"/>
      <c r="B12" s="20"/>
      <c r="C12" s="20"/>
      <c r="D12" s="20"/>
      <c r="H12" s="22" t="s">
        <v>3813</v>
      </c>
      <c r="I12" s="101"/>
      <c r="J12" s="102"/>
      <c r="K12" s="102"/>
      <c r="L12" s="103"/>
      <c r="M12" s="104" t="s">
        <v>3814</v>
      </c>
      <c r="N12" s="105"/>
      <c r="O12" s="105"/>
      <c r="P12" s="105"/>
      <c r="Q12" s="105"/>
      <c r="R12" s="105"/>
      <c r="S12" s="105"/>
      <c r="T12" s="105"/>
      <c r="U12" s="105"/>
      <c r="V12" s="105"/>
    </row>
    <row r="13" spans="1:23" ht="15" thickTop="1" x14ac:dyDescent="0.35"/>
    <row r="14" spans="1:23" ht="34.5" customHeight="1" x14ac:dyDescent="0.3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3</v>
      </c>
      <c r="N14" s="25">
        <f>SUM(N16:N400)</f>
        <v>3</v>
      </c>
      <c r="P14" s="86" t="s">
        <v>3815</v>
      </c>
      <c r="Q14" s="87"/>
      <c r="R14" s="87"/>
      <c r="S14" s="87"/>
      <c r="T14" s="86" t="s">
        <v>3816</v>
      </c>
      <c r="U14" s="87"/>
      <c r="V14" s="87"/>
      <c r="W14" s="87"/>
    </row>
    <row r="15" spans="1:23" ht="73.5" x14ac:dyDescent="0.35">
      <c r="A15" s="35" t="s">
        <v>1</v>
      </c>
      <c r="B15" s="35" t="s">
        <v>2</v>
      </c>
      <c r="C15" s="36" t="s">
        <v>3</v>
      </c>
      <c r="D15" s="37" t="s">
        <v>4</v>
      </c>
      <c r="E15" s="37" t="s">
        <v>5</v>
      </c>
      <c r="F15" s="37" t="s">
        <v>6</v>
      </c>
      <c r="G15" s="37" t="s">
        <v>7</v>
      </c>
      <c r="H15" s="37" t="s">
        <v>8</v>
      </c>
      <c r="I15" s="37" t="s">
        <v>9</v>
      </c>
      <c r="J15" s="37" t="s">
        <v>10</v>
      </c>
      <c r="K15" s="37" t="s">
        <v>11</v>
      </c>
      <c r="L15" s="37" t="s">
        <v>12</v>
      </c>
      <c r="M15" s="37" t="s">
        <v>13</v>
      </c>
      <c r="N15" s="37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35">
      <c r="A16" s="38">
        <v>3589491</v>
      </c>
      <c r="B16" s="38" t="s">
        <v>469</v>
      </c>
      <c r="C16" s="39" t="s">
        <v>470</v>
      </c>
      <c r="D16" s="40" t="s">
        <v>14</v>
      </c>
      <c r="E16" s="40" t="s">
        <v>177</v>
      </c>
      <c r="F16" s="40" t="s">
        <v>415</v>
      </c>
      <c r="G16" s="40" t="s">
        <v>471</v>
      </c>
      <c r="H16" s="40" t="s">
        <v>415</v>
      </c>
      <c r="I16" s="40" t="s">
        <v>243</v>
      </c>
      <c r="J16" s="40" t="s">
        <v>244</v>
      </c>
      <c r="K16" s="41">
        <v>54</v>
      </c>
      <c r="L16" s="40">
        <v>726274</v>
      </c>
      <c r="M16" s="40">
        <v>472349</v>
      </c>
      <c r="N16" s="40">
        <v>1</v>
      </c>
      <c r="O16" s="42"/>
      <c r="P16" s="42"/>
      <c r="Q16" s="42"/>
      <c r="R16" s="17">
        <f>ROUND(Q16*0.23,2)</f>
        <v>0</v>
      </c>
      <c r="S16" s="27">
        <f>ROUND(Q16,2)+R16</f>
        <v>0</v>
      </c>
      <c r="T16" s="42"/>
      <c r="U16" s="42"/>
      <c r="V16" s="17">
        <f>ROUND(U16*0.23,2)</f>
        <v>0</v>
      </c>
      <c r="W16" s="27">
        <f>ROUND(U16,2)+V16</f>
        <v>0</v>
      </c>
    </row>
    <row r="17" spans="1:23" x14ac:dyDescent="0.35">
      <c r="A17" s="38">
        <v>3905945</v>
      </c>
      <c r="B17" s="38" t="s">
        <v>3619</v>
      </c>
      <c r="C17" s="39" t="s">
        <v>3620</v>
      </c>
      <c r="D17" s="40" t="s">
        <v>14</v>
      </c>
      <c r="E17" s="40" t="s">
        <v>446</v>
      </c>
      <c r="F17" s="40" t="s">
        <v>446</v>
      </c>
      <c r="G17" s="40" t="s">
        <v>3614</v>
      </c>
      <c r="H17" s="40" t="s">
        <v>446</v>
      </c>
      <c r="I17" s="40" t="s">
        <v>3618</v>
      </c>
      <c r="J17" s="40" t="s">
        <v>3615</v>
      </c>
      <c r="K17" s="41">
        <v>65</v>
      </c>
      <c r="L17" s="40">
        <v>724391</v>
      </c>
      <c r="M17" s="40">
        <v>483877</v>
      </c>
      <c r="N17" s="40">
        <v>1</v>
      </c>
      <c r="O17" s="42"/>
      <c r="P17" s="42"/>
      <c r="Q17" s="42"/>
      <c r="R17" s="17">
        <f t="shared" ref="R17:R18" si="1">ROUND(Q17*0.23,2)</f>
        <v>0</v>
      </c>
      <c r="S17" s="27">
        <f t="shared" ref="S17:S18" si="2">ROUND(Q17,2)+R17</f>
        <v>0</v>
      </c>
      <c r="T17" s="42"/>
      <c r="U17" s="42"/>
      <c r="V17" s="17">
        <f t="shared" ref="V17:V18" si="3">ROUND(U17*0.23,2)</f>
        <v>0</v>
      </c>
      <c r="W17" s="27">
        <f t="shared" ref="W17:W18" si="4">ROUND(U17,2)+V17</f>
        <v>0</v>
      </c>
    </row>
    <row r="18" spans="1:23" x14ac:dyDescent="0.35">
      <c r="A18" s="38">
        <v>3913750</v>
      </c>
      <c r="B18" s="38" t="s">
        <v>3623</v>
      </c>
      <c r="C18" s="39" t="s">
        <v>3624</v>
      </c>
      <c r="D18" s="40" t="s">
        <v>14</v>
      </c>
      <c r="E18" s="40" t="s">
        <v>446</v>
      </c>
      <c r="F18" s="40" t="s">
        <v>446</v>
      </c>
      <c r="G18" s="40" t="s">
        <v>3614</v>
      </c>
      <c r="H18" s="40" t="s">
        <v>446</v>
      </c>
      <c r="I18" s="40" t="s">
        <v>447</v>
      </c>
      <c r="J18" s="40" t="s">
        <v>448</v>
      </c>
      <c r="K18" s="41">
        <v>28</v>
      </c>
      <c r="L18" s="40">
        <v>723717</v>
      </c>
      <c r="M18" s="40">
        <v>483575</v>
      </c>
      <c r="N18" s="40">
        <v>1</v>
      </c>
      <c r="O18" s="42"/>
      <c r="P18" s="42"/>
      <c r="Q18" s="42"/>
      <c r="R18" s="17">
        <f t="shared" si="1"/>
        <v>0</v>
      </c>
      <c r="S18" s="27">
        <f t="shared" si="2"/>
        <v>0</v>
      </c>
      <c r="T18" s="42"/>
      <c r="U18" s="42"/>
      <c r="V18" s="17">
        <f t="shared" si="3"/>
        <v>0</v>
      </c>
      <c r="W18" s="27">
        <f t="shared" si="4"/>
        <v>0</v>
      </c>
    </row>
  </sheetData>
  <sheetProtection algorithmName="SHA-512" hashValue="lCWxHq7bZ+Y2pZrE5/41Z9ewmRB6q7MBbEQS8vFA9qAbNXALVIvn3UNAgjMa4dDSAhCeTvmlzBsIleiTeEZcRQ==" saltValue="tmA82Jw0gkC97nxGGRavlQ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"/>
  <sheetViews>
    <sheetView topLeftCell="A10" workbookViewId="0">
      <selection activeCell="T16" sqref="T16:U18"/>
    </sheetView>
  </sheetViews>
  <sheetFormatPr defaultColWidth="8.7265625" defaultRowHeight="14.5" x14ac:dyDescent="0.35"/>
  <cols>
    <col min="1" max="1" width="8.7265625" style="4"/>
    <col min="2" max="2" width="12.54296875" style="4" customWidth="1"/>
    <col min="3" max="11" width="8.7265625" style="4"/>
    <col min="12" max="12" width="14.54296875" style="4" customWidth="1"/>
    <col min="13" max="14" width="8.7265625" style="4"/>
    <col min="15" max="15" width="15.453125" style="4" customWidth="1"/>
    <col min="16" max="16" width="12.81640625" style="4" customWidth="1"/>
    <col min="17" max="17" width="19.54296875" style="4" customWidth="1"/>
    <col min="18" max="18" width="8.7265625" style="4"/>
    <col min="19" max="19" width="14.26953125" style="4" customWidth="1"/>
    <col min="20" max="20" width="8.7265625" style="4"/>
    <col min="21" max="21" width="18.81640625" style="4" customWidth="1"/>
    <col min="22" max="22" width="8.7265625" style="4"/>
    <col min="23" max="23" width="15.26953125" style="4" customWidth="1"/>
    <col min="24" max="16384" width="8.7265625" style="4"/>
  </cols>
  <sheetData>
    <row r="1" spans="1:23" ht="15" thickBot="1" x14ac:dyDescent="0.4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" thickTop="1" x14ac:dyDescent="0.35">
      <c r="A2" s="1">
        <v>59</v>
      </c>
      <c r="B2" s="1">
        <f>M14</f>
        <v>3</v>
      </c>
      <c r="C2" s="1" t="str">
        <f>E16</f>
        <v>SIEDLCE</v>
      </c>
      <c r="D2" s="1"/>
      <c r="E2" s="1"/>
      <c r="F2" s="1"/>
      <c r="G2" s="112" t="s">
        <v>3787</v>
      </c>
      <c r="H2" s="113"/>
      <c r="I2" s="114"/>
      <c r="J2" s="115" t="s">
        <v>3788</v>
      </c>
      <c r="K2" s="116"/>
      <c r="L2" s="117"/>
      <c r="Q2" s="5"/>
      <c r="R2" s="5"/>
      <c r="S2" s="5"/>
      <c r="T2" s="5"/>
    </row>
    <row r="3" spans="1:23" x14ac:dyDescent="0.3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2" x14ac:dyDescent="0.35">
      <c r="A4" s="118" t="s">
        <v>3795</v>
      </c>
      <c r="B4" s="118"/>
      <c r="C4" s="118"/>
      <c r="D4" s="118"/>
      <c r="E4" s="118"/>
      <c r="F4" s="10" t="s">
        <v>3796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106" t="s">
        <v>3797</v>
      </c>
      <c r="O4" s="107"/>
      <c r="P4" s="14">
        <v>1</v>
      </c>
      <c r="Q4" s="88"/>
      <c r="R4" s="89"/>
      <c r="S4" s="89"/>
      <c r="T4" s="89"/>
      <c r="U4" s="89"/>
      <c r="V4" s="90"/>
    </row>
    <row r="5" spans="1:23" ht="42" x14ac:dyDescent="0.35">
      <c r="A5" s="118" t="s">
        <v>3798</v>
      </c>
      <c r="B5" s="118"/>
      <c r="C5" s="118"/>
      <c r="D5" s="118"/>
      <c r="E5" s="118"/>
      <c r="F5" s="10" t="s">
        <v>3799</v>
      </c>
      <c r="G5" s="11">
        <f>ROUND(J5/M14/60,2)</f>
        <v>0</v>
      </c>
      <c r="H5" s="12">
        <f>ROUND(K5/M14/60,0)</f>
        <v>0</v>
      </c>
      <c r="I5" s="13">
        <f>G4+H4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106"/>
      <c r="O5" s="107"/>
      <c r="P5" s="14">
        <v>2</v>
      </c>
      <c r="Q5" s="88"/>
      <c r="R5" s="89"/>
      <c r="S5" s="89"/>
      <c r="T5" s="89"/>
      <c r="U5" s="89"/>
      <c r="V5" s="90"/>
    </row>
    <row r="6" spans="1:23" ht="64" x14ac:dyDescent="0.35">
      <c r="A6" s="108" t="s">
        <v>3800</v>
      </c>
      <c r="B6" s="108"/>
      <c r="C6" s="108"/>
      <c r="D6" s="108"/>
      <c r="E6" s="108"/>
      <c r="F6" s="3" t="s">
        <v>3801</v>
      </c>
      <c r="G6" s="15"/>
      <c r="H6" s="12">
        <f t="shared" ref="H6:H10" si="0">G6*0.23</f>
        <v>0</v>
      </c>
      <c r="I6" s="31">
        <f>ROUND(G6+H6,2)</f>
        <v>0</v>
      </c>
      <c r="J6" s="109" t="s">
        <v>3802</v>
      </c>
      <c r="K6" s="110"/>
      <c r="L6" s="111"/>
      <c r="P6" s="9" t="s">
        <v>3793</v>
      </c>
      <c r="Q6" s="1" t="s">
        <v>3794</v>
      </c>
      <c r="S6" s="5"/>
      <c r="T6" s="5"/>
    </row>
    <row r="7" spans="1:23" ht="64" x14ac:dyDescent="0.35">
      <c r="A7" s="108" t="s">
        <v>3803</v>
      </c>
      <c r="B7" s="108"/>
      <c r="C7" s="108"/>
      <c r="D7" s="108"/>
      <c r="E7" s="108"/>
      <c r="F7" s="3" t="s">
        <v>3804</v>
      </c>
      <c r="G7" s="15"/>
      <c r="H7" s="12">
        <f t="shared" si="0"/>
        <v>0</v>
      </c>
      <c r="I7" s="31">
        <f>ROUND(G6+H6,2)</f>
        <v>0</v>
      </c>
      <c r="J7" s="109" t="s">
        <v>3802</v>
      </c>
      <c r="K7" s="110"/>
      <c r="L7" s="111"/>
      <c r="P7" s="9"/>
      <c r="Q7" s="1"/>
      <c r="S7" s="5"/>
      <c r="T7" s="5"/>
    </row>
    <row r="8" spans="1:23" ht="53.5" x14ac:dyDescent="0.35">
      <c r="A8" s="108" t="s">
        <v>3805</v>
      </c>
      <c r="B8" s="108"/>
      <c r="C8" s="108"/>
      <c r="D8" s="108"/>
      <c r="E8" s="108"/>
      <c r="F8" s="3" t="s">
        <v>3806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106" t="s">
        <v>3807</v>
      </c>
      <c r="O8" s="107"/>
      <c r="P8" s="14">
        <v>1</v>
      </c>
      <c r="Q8" s="88"/>
      <c r="R8" s="89"/>
      <c r="S8" s="89"/>
      <c r="T8" s="89"/>
      <c r="U8" s="89"/>
      <c r="V8" s="90"/>
    </row>
    <row r="9" spans="1:23" ht="43" x14ac:dyDescent="0.35">
      <c r="A9" s="91" t="s">
        <v>3808</v>
      </c>
      <c r="B9" s="91"/>
      <c r="C9" s="91"/>
      <c r="D9" s="91"/>
      <c r="E9" s="91"/>
      <c r="F9" s="3" t="s">
        <v>3809</v>
      </c>
      <c r="G9" s="15"/>
      <c r="H9" s="12">
        <f t="shared" si="0"/>
        <v>0</v>
      </c>
      <c r="I9" s="31">
        <f>ROUND(G9+H9,2)</f>
        <v>0</v>
      </c>
      <c r="J9" s="92" t="s">
        <v>3802</v>
      </c>
      <c r="K9" s="93"/>
      <c r="L9" s="94"/>
      <c r="M9" s="1"/>
      <c r="N9" s="16"/>
      <c r="W9" s="17"/>
    </row>
    <row r="10" spans="1:23" ht="54" thickBot="1" x14ac:dyDescent="0.4">
      <c r="A10" s="91" t="s">
        <v>3810</v>
      </c>
      <c r="B10" s="91"/>
      <c r="C10" s="91"/>
      <c r="D10" s="91"/>
      <c r="E10" s="91"/>
      <c r="F10" s="3" t="s">
        <v>3811</v>
      </c>
      <c r="G10" s="18"/>
      <c r="H10" s="19">
        <f t="shared" si="0"/>
        <v>0</v>
      </c>
      <c r="I10" s="31">
        <f>ROUND(G10+H10,2)</f>
        <v>0</v>
      </c>
      <c r="J10" s="95" t="s">
        <v>3802</v>
      </c>
      <c r="K10" s="96"/>
      <c r="L10" s="97"/>
      <c r="M10" s="1"/>
      <c r="N10" s="1"/>
    </row>
    <row r="11" spans="1:23" ht="15" thickTop="1" x14ac:dyDescent="0.35">
      <c r="A11" s="20"/>
      <c r="B11" s="20"/>
      <c r="C11" s="20"/>
      <c r="D11" s="20"/>
      <c r="H11" s="20"/>
      <c r="I11" s="98"/>
      <c r="J11" s="99"/>
      <c r="K11" s="99"/>
      <c r="L11" s="100"/>
      <c r="M11" s="33" t="s">
        <v>3812</v>
      </c>
      <c r="N11" s="34"/>
      <c r="O11" s="1"/>
      <c r="P11" s="1"/>
      <c r="Q11" s="1"/>
      <c r="R11" s="1"/>
      <c r="S11" s="1"/>
      <c r="T11" s="1"/>
      <c r="U11" s="1"/>
      <c r="V11" s="21"/>
    </row>
    <row r="12" spans="1:23" ht="15" thickBot="1" x14ac:dyDescent="0.4">
      <c r="A12" s="20"/>
      <c r="B12" s="20"/>
      <c r="C12" s="20"/>
      <c r="D12" s="20"/>
      <c r="H12" s="22" t="s">
        <v>3813</v>
      </c>
      <c r="I12" s="101"/>
      <c r="J12" s="102"/>
      <c r="K12" s="102"/>
      <c r="L12" s="103"/>
      <c r="M12" s="104" t="s">
        <v>3814</v>
      </c>
      <c r="N12" s="105"/>
      <c r="O12" s="105"/>
      <c r="P12" s="105"/>
      <c r="Q12" s="105"/>
      <c r="R12" s="105"/>
      <c r="S12" s="105"/>
      <c r="T12" s="105"/>
      <c r="U12" s="105"/>
      <c r="V12" s="105"/>
    </row>
    <row r="13" spans="1:23" ht="15" thickTop="1" x14ac:dyDescent="0.35"/>
    <row r="14" spans="1:23" ht="34.5" customHeight="1" x14ac:dyDescent="0.3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3</v>
      </c>
      <c r="N14" s="25">
        <f>SUM(N16:N400)</f>
        <v>3</v>
      </c>
      <c r="P14" s="86" t="s">
        <v>3815</v>
      </c>
      <c r="Q14" s="87"/>
      <c r="R14" s="87"/>
      <c r="S14" s="87"/>
      <c r="T14" s="86" t="s">
        <v>3816</v>
      </c>
      <c r="U14" s="87"/>
      <c r="V14" s="87"/>
      <c r="W14" s="87"/>
    </row>
    <row r="15" spans="1:23" ht="73.5" x14ac:dyDescent="0.35">
      <c r="A15" s="35" t="s">
        <v>1</v>
      </c>
      <c r="B15" s="35" t="s">
        <v>2</v>
      </c>
      <c r="C15" s="36" t="s">
        <v>3</v>
      </c>
      <c r="D15" s="37" t="s">
        <v>4</v>
      </c>
      <c r="E15" s="37" t="s">
        <v>5</v>
      </c>
      <c r="F15" s="37" t="s">
        <v>6</v>
      </c>
      <c r="G15" s="37" t="s">
        <v>7</v>
      </c>
      <c r="H15" s="37" t="s">
        <v>8</v>
      </c>
      <c r="I15" s="37" t="s">
        <v>9</v>
      </c>
      <c r="J15" s="37" t="s">
        <v>10</v>
      </c>
      <c r="K15" s="37" t="s">
        <v>11</v>
      </c>
      <c r="L15" s="37" t="s">
        <v>12</v>
      </c>
      <c r="M15" s="37" t="s">
        <v>13</v>
      </c>
      <c r="N15" s="37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35">
      <c r="A16" s="38">
        <v>3913737</v>
      </c>
      <c r="B16" s="38" t="s">
        <v>3621</v>
      </c>
      <c r="C16" s="39" t="s">
        <v>3622</v>
      </c>
      <c r="D16" s="40" t="s">
        <v>14</v>
      </c>
      <c r="E16" s="40" t="s">
        <v>446</v>
      </c>
      <c r="F16" s="40" t="s">
        <v>446</v>
      </c>
      <c r="G16" s="40" t="s">
        <v>3614</v>
      </c>
      <c r="H16" s="40" t="s">
        <v>446</v>
      </c>
      <c r="I16" s="40" t="s">
        <v>447</v>
      </c>
      <c r="J16" s="40" t="s">
        <v>448</v>
      </c>
      <c r="K16" s="41">
        <v>172</v>
      </c>
      <c r="L16" s="40">
        <v>723220</v>
      </c>
      <c r="M16" s="40">
        <v>485596</v>
      </c>
      <c r="N16" s="40">
        <v>1</v>
      </c>
      <c r="O16" s="42"/>
      <c r="P16" s="42"/>
      <c r="Q16" s="42"/>
      <c r="R16" s="17">
        <f>ROUND(Q16*0.23,2)</f>
        <v>0</v>
      </c>
      <c r="S16" s="27">
        <f>ROUND(Q16,2)+R16</f>
        <v>0</v>
      </c>
      <c r="T16" s="42"/>
      <c r="U16" s="42"/>
      <c r="V16" s="17">
        <f>ROUND(U16*0.23,2)</f>
        <v>0</v>
      </c>
      <c r="W16" s="27">
        <f>ROUND(U16,2)+V16</f>
        <v>0</v>
      </c>
    </row>
    <row r="17" spans="1:23" x14ac:dyDescent="0.35">
      <c r="A17" s="38">
        <v>3914281</v>
      </c>
      <c r="B17" s="38" t="s">
        <v>3625</v>
      </c>
      <c r="C17" s="39" t="s">
        <v>3626</v>
      </c>
      <c r="D17" s="40" t="s">
        <v>14</v>
      </c>
      <c r="E17" s="40" t="s">
        <v>446</v>
      </c>
      <c r="F17" s="40" t="s">
        <v>446</v>
      </c>
      <c r="G17" s="40" t="s">
        <v>3614</v>
      </c>
      <c r="H17" s="40" t="s">
        <v>446</v>
      </c>
      <c r="I17" s="40" t="s">
        <v>3627</v>
      </c>
      <c r="J17" s="40" t="s">
        <v>3628</v>
      </c>
      <c r="K17" s="41">
        <v>54</v>
      </c>
      <c r="L17" s="40">
        <v>723887</v>
      </c>
      <c r="M17" s="40">
        <v>483251</v>
      </c>
      <c r="N17" s="40">
        <v>1</v>
      </c>
      <c r="O17" s="42"/>
      <c r="P17" s="42"/>
      <c r="Q17" s="42"/>
      <c r="R17" s="17">
        <f t="shared" ref="R17:R18" si="1">ROUND(Q17*0.23,2)</f>
        <v>0</v>
      </c>
      <c r="S17" s="27">
        <f t="shared" ref="S17:S18" si="2">ROUND(Q17,2)+R17</f>
        <v>0</v>
      </c>
      <c r="T17" s="42"/>
      <c r="U17" s="42"/>
      <c r="V17" s="17">
        <f t="shared" ref="V17:V18" si="3">ROUND(U17*0.23,2)</f>
        <v>0</v>
      </c>
      <c r="W17" s="27">
        <f t="shared" ref="W17:W18" si="4">ROUND(U17,2)+V17</f>
        <v>0</v>
      </c>
    </row>
    <row r="18" spans="1:23" x14ac:dyDescent="0.35">
      <c r="A18" s="38">
        <v>3908860</v>
      </c>
      <c r="B18" s="38" t="s">
        <v>3629</v>
      </c>
      <c r="C18" s="39" t="s">
        <v>3630</v>
      </c>
      <c r="D18" s="40" t="s">
        <v>14</v>
      </c>
      <c r="E18" s="40" t="s">
        <v>446</v>
      </c>
      <c r="F18" s="40" t="s">
        <v>446</v>
      </c>
      <c r="G18" s="40" t="s">
        <v>3614</v>
      </c>
      <c r="H18" s="40" t="s">
        <v>446</v>
      </c>
      <c r="I18" s="40" t="s">
        <v>50</v>
      </c>
      <c r="J18" s="40" t="s">
        <v>51</v>
      </c>
      <c r="K18" s="41">
        <v>133</v>
      </c>
      <c r="L18" s="40">
        <v>721100</v>
      </c>
      <c r="M18" s="40">
        <v>483049</v>
      </c>
      <c r="N18" s="40">
        <v>1</v>
      </c>
      <c r="O18" s="42"/>
      <c r="P18" s="42"/>
      <c r="Q18" s="42"/>
      <c r="R18" s="17">
        <f t="shared" si="1"/>
        <v>0</v>
      </c>
      <c r="S18" s="27">
        <f t="shared" si="2"/>
        <v>0</v>
      </c>
      <c r="T18" s="42"/>
      <c r="U18" s="42"/>
      <c r="V18" s="17">
        <f t="shared" si="3"/>
        <v>0</v>
      </c>
      <c r="W18" s="27">
        <f t="shared" si="4"/>
        <v>0</v>
      </c>
    </row>
  </sheetData>
  <sheetProtection algorithmName="SHA-512" hashValue="qwdtrUpRbqaZeWF7D0g2TVenDphT+cNC9HS52yTGUf26Qs1gAs+8ZdQwp0bduzvG2Neu+ypcFgYtME1MIWh0SA==" saltValue="WAOWbL0E+oRswnARA8+yRA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0"/>
  <sheetViews>
    <sheetView topLeftCell="A10" workbookViewId="0">
      <selection activeCell="T16" sqref="T16:U40"/>
    </sheetView>
  </sheetViews>
  <sheetFormatPr defaultColWidth="8.7265625" defaultRowHeight="14.5" x14ac:dyDescent="0.35"/>
  <cols>
    <col min="1" max="1" width="8.7265625" style="4"/>
    <col min="2" max="2" width="12.54296875" style="4" customWidth="1"/>
    <col min="3" max="11" width="8.7265625" style="4"/>
    <col min="12" max="12" width="14.54296875" style="4" customWidth="1"/>
    <col min="13" max="14" width="8.7265625" style="4"/>
    <col min="15" max="15" width="15.453125" style="4" customWidth="1"/>
    <col min="16" max="16" width="12.81640625" style="4" customWidth="1"/>
    <col min="17" max="17" width="19.54296875" style="4" customWidth="1"/>
    <col min="18" max="18" width="8.7265625" style="4"/>
    <col min="19" max="19" width="14.26953125" style="4" customWidth="1"/>
    <col min="20" max="20" width="8.7265625" style="4"/>
    <col min="21" max="21" width="18.81640625" style="4" customWidth="1"/>
    <col min="22" max="22" width="8.7265625" style="4"/>
    <col min="23" max="23" width="15.26953125" style="4" customWidth="1"/>
    <col min="24" max="16384" width="8.7265625" style="4"/>
  </cols>
  <sheetData>
    <row r="1" spans="1:23" ht="15" thickBot="1" x14ac:dyDescent="0.4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" thickTop="1" x14ac:dyDescent="0.35">
      <c r="A2" s="1">
        <v>58</v>
      </c>
      <c r="B2" s="1">
        <f>M14</f>
        <v>25</v>
      </c>
      <c r="C2" s="1" t="str">
        <f>E16</f>
        <v>RADOM</v>
      </c>
      <c r="D2" s="1"/>
      <c r="E2" s="1"/>
      <c r="F2" s="1"/>
      <c r="G2" s="112" t="s">
        <v>3787</v>
      </c>
      <c r="H2" s="113"/>
      <c r="I2" s="114"/>
      <c r="J2" s="115" t="s">
        <v>3788</v>
      </c>
      <c r="K2" s="116"/>
      <c r="L2" s="117"/>
      <c r="Q2" s="5"/>
      <c r="R2" s="5"/>
      <c r="S2" s="5"/>
      <c r="T2" s="5"/>
    </row>
    <row r="3" spans="1:23" x14ac:dyDescent="0.3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2" x14ac:dyDescent="0.35">
      <c r="A4" s="118" t="s">
        <v>3795</v>
      </c>
      <c r="B4" s="118"/>
      <c r="C4" s="118"/>
      <c r="D4" s="118"/>
      <c r="E4" s="118"/>
      <c r="F4" s="10" t="s">
        <v>3796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106" t="s">
        <v>3797</v>
      </c>
      <c r="O4" s="107"/>
      <c r="P4" s="14">
        <v>1</v>
      </c>
      <c r="Q4" s="88"/>
      <c r="R4" s="89"/>
      <c r="S4" s="89"/>
      <c r="T4" s="89"/>
      <c r="U4" s="89"/>
      <c r="V4" s="90"/>
    </row>
    <row r="5" spans="1:23" ht="42" x14ac:dyDescent="0.35">
      <c r="A5" s="118" t="s">
        <v>3798</v>
      </c>
      <c r="B5" s="118"/>
      <c r="C5" s="118"/>
      <c r="D5" s="118"/>
      <c r="E5" s="118"/>
      <c r="F5" s="10" t="s">
        <v>3799</v>
      </c>
      <c r="G5" s="11">
        <f>ROUND(J5/M14/60,2)</f>
        <v>0</v>
      </c>
      <c r="H5" s="12">
        <f>ROUND(K5/M14/60,0)</f>
        <v>0</v>
      </c>
      <c r="I5" s="13">
        <f>G4+H4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106"/>
      <c r="O5" s="107"/>
      <c r="P5" s="14">
        <v>2</v>
      </c>
      <c r="Q5" s="88"/>
      <c r="R5" s="89"/>
      <c r="S5" s="89"/>
      <c r="T5" s="89"/>
      <c r="U5" s="89"/>
      <c r="V5" s="90"/>
    </row>
    <row r="6" spans="1:23" ht="64" x14ac:dyDescent="0.35">
      <c r="A6" s="108" t="s">
        <v>3800</v>
      </c>
      <c r="B6" s="108"/>
      <c r="C6" s="108"/>
      <c r="D6" s="108"/>
      <c r="E6" s="108"/>
      <c r="F6" s="3" t="s">
        <v>3801</v>
      </c>
      <c r="G6" s="15"/>
      <c r="H6" s="12">
        <f t="shared" ref="H6:H10" si="0">G6*0.23</f>
        <v>0</v>
      </c>
      <c r="I6" s="31">
        <f>ROUND(G6+H6,2)</f>
        <v>0</v>
      </c>
      <c r="J6" s="109" t="s">
        <v>3802</v>
      </c>
      <c r="K6" s="110"/>
      <c r="L6" s="111"/>
      <c r="P6" s="9" t="s">
        <v>3793</v>
      </c>
      <c r="Q6" s="1" t="s">
        <v>3794</v>
      </c>
      <c r="S6" s="5"/>
      <c r="T6" s="5"/>
    </row>
    <row r="7" spans="1:23" ht="64" x14ac:dyDescent="0.35">
      <c r="A7" s="108" t="s">
        <v>3803</v>
      </c>
      <c r="B7" s="108"/>
      <c r="C7" s="108"/>
      <c r="D7" s="108"/>
      <c r="E7" s="108"/>
      <c r="F7" s="3" t="s">
        <v>3804</v>
      </c>
      <c r="G7" s="15"/>
      <c r="H7" s="12">
        <f t="shared" si="0"/>
        <v>0</v>
      </c>
      <c r="I7" s="31">
        <f>ROUND(G6+H6,2)</f>
        <v>0</v>
      </c>
      <c r="J7" s="109" t="s">
        <v>3802</v>
      </c>
      <c r="K7" s="110"/>
      <c r="L7" s="111"/>
      <c r="P7" s="9"/>
      <c r="Q7" s="1"/>
      <c r="S7" s="5"/>
      <c r="T7" s="5"/>
    </row>
    <row r="8" spans="1:23" ht="53.5" x14ac:dyDescent="0.35">
      <c r="A8" s="108" t="s">
        <v>3805</v>
      </c>
      <c r="B8" s="108"/>
      <c r="C8" s="108"/>
      <c r="D8" s="108"/>
      <c r="E8" s="108"/>
      <c r="F8" s="3" t="s">
        <v>3806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106" t="s">
        <v>3807</v>
      </c>
      <c r="O8" s="107"/>
      <c r="P8" s="14">
        <v>1</v>
      </c>
      <c r="Q8" s="88"/>
      <c r="R8" s="89"/>
      <c r="S8" s="89"/>
      <c r="T8" s="89"/>
      <c r="U8" s="89"/>
      <c r="V8" s="90"/>
    </row>
    <row r="9" spans="1:23" ht="43" x14ac:dyDescent="0.35">
      <c r="A9" s="91" t="s">
        <v>3808</v>
      </c>
      <c r="B9" s="91"/>
      <c r="C9" s="91"/>
      <c r="D9" s="91"/>
      <c r="E9" s="91"/>
      <c r="F9" s="3" t="s">
        <v>3809</v>
      </c>
      <c r="G9" s="15"/>
      <c r="H9" s="12">
        <f t="shared" si="0"/>
        <v>0</v>
      </c>
      <c r="I9" s="31">
        <f>ROUND(G9+H9,2)</f>
        <v>0</v>
      </c>
      <c r="J9" s="92" t="s">
        <v>3802</v>
      </c>
      <c r="K9" s="93"/>
      <c r="L9" s="94"/>
      <c r="M9" s="1"/>
      <c r="N9" s="16"/>
      <c r="W9" s="17"/>
    </row>
    <row r="10" spans="1:23" ht="54" thickBot="1" x14ac:dyDescent="0.4">
      <c r="A10" s="91" t="s">
        <v>3810</v>
      </c>
      <c r="B10" s="91"/>
      <c r="C10" s="91"/>
      <c r="D10" s="91"/>
      <c r="E10" s="91"/>
      <c r="F10" s="3" t="s">
        <v>3811</v>
      </c>
      <c r="G10" s="18"/>
      <c r="H10" s="19">
        <f t="shared" si="0"/>
        <v>0</v>
      </c>
      <c r="I10" s="31">
        <f>ROUND(G10+H10,2)</f>
        <v>0</v>
      </c>
      <c r="J10" s="95" t="s">
        <v>3802</v>
      </c>
      <c r="K10" s="96"/>
      <c r="L10" s="97"/>
      <c r="M10" s="1"/>
      <c r="N10" s="1"/>
    </row>
    <row r="11" spans="1:23" ht="15" thickTop="1" x14ac:dyDescent="0.35">
      <c r="A11" s="20"/>
      <c r="B11" s="20"/>
      <c r="C11" s="20"/>
      <c r="D11" s="20"/>
      <c r="H11" s="20"/>
      <c r="I11" s="98"/>
      <c r="J11" s="99"/>
      <c r="K11" s="99"/>
      <c r="L11" s="100"/>
      <c r="M11" s="33" t="s">
        <v>3812</v>
      </c>
      <c r="N11" s="34"/>
      <c r="O11" s="1"/>
      <c r="P11" s="1"/>
      <c r="Q11" s="1"/>
      <c r="R11" s="1"/>
      <c r="S11" s="1"/>
      <c r="T11" s="1"/>
      <c r="U11" s="1"/>
      <c r="V11" s="21"/>
    </row>
    <row r="12" spans="1:23" ht="15" thickBot="1" x14ac:dyDescent="0.4">
      <c r="A12" s="20"/>
      <c r="B12" s="20"/>
      <c r="C12" s="20"/>
      <c r="D12" s="20"/>
      <c r="H12" s="22" t="s">
        <v>3813</v>
      </c>
      <c r="I12" s="101"/>
      <c r="J12" s="102"/>
      <c r="K12" s="102"/>
      <c r="L12" s="103"/>
      <c r="M12" s="104" t="s">
        <v>3814</v>
      </c>
      <c r="N12" s="105"/>
      <c r="O12" s="105"/>
      <c r="P12" s="105"/>
      <c r="Q12" s="105"/>
      <c r="R12" s="105"/>
      <c r="S12" s="105"/>
      <c r="T12" s="105"/>
      <c r="U12" s="105"/>
      <c r="V12" s="105"/>
    </row>
    <row r="13" spans="1:23" ht="15" thickTop="1" x14ac:dyDescent="0.35"/>
    <row r="14" spans="1:23" ht="34.5" customHeight="1" x14ac:dyDescent="0.3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25</v>
      </c>
      <c r="N14" s="25">
        <f>SUM(N16:N400)</f>
        <v>25</v>
      </c>
      <c r="P14" s="86" t="s">
        <v>3815</v>
      </c>
      <c r="Q14" s="87"/>
      <c r="R14" s="87"/>
      <c r="S14" s="87"/>
      <c r="T14" s="86" t="s">
        <v>3816</v>
      </c>
      <c r="U14" s="87"/>
      <c r="V14" s="87"/>
      <c r="W14" s="87"/>
    </row>
    <row r="15" spans="1:23" ht="73.5" x14ac:dyDescent="0.35">
      <c r="A15" s="35" t="s">
        <v>1</v>
      </c>
      <c r="B15" s="35" t="s">
        <v>2</v>
      </c>
      <c r="C15" s="36" t="s">
        <v>3</v>
      </c>
      <c r="D15" s="37" t="s">
        <v>4</v>
      </c>
      <c r="E15" s="37" t="s">
        <v>5</v>
      </c>
      <c r="F15" s="37" t="s">
        <v>6</v>
      </c>
      <c r="G15" s="37" t="s">
        <v>7</v>
      </c>
      <c r="H15" s="37" t="s">
        <v>8</v>
      </c>
      <c r="I15" s="37" t="s">
        <v>9</v>
      </c>
      <c r="J15" s="37" t="s">
        <v>10</v>
      </c>
      <c r="K15" s="37" t="s">
        <v>11</v>
      </c>
      <c r="L15" s="37" t="s">
        <v>12</v>
      </c>
      <c r="M15" s="37" t="s">
        <v>13</v>
      </c>
      <c r="N15" s="37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35">
      <c r="A16" s="38">
        <v>3898591</v>
      </c>
      <c r="B16" s="38" t="s">
        <v>3342</v>
      </c>
      <c r="C16" s="39" t="s">
        <v>3343</v>
      </c>
      <c r="D16" s="40" t="s">
        <v>14</v>
      </c>
      <c r="E16" s="40" t="s">
        <v>3344</v>
      </c>
      <c r="F16" s="40" t="s">
        <v>3344</v>
      </c>
      <c r="G16" s="40" t="s">
        <v>3345</v>
      </c>
      <c r="H16" s="40" t="s">
        <v>3344</v>
      </c>
      <c r="I16" s="40" t="s">
        <v>3346</v>
      </c>
      <c r="J16" s="40" t="s">
        <v>3347</v>
      </c>
      <c r="K16" s="41" t="s">
        <v>3348</v>
      </c>
      <c r="L16" s="40">
        <v>650140</v>
      </c>
      <c r="M16" s="40">
        <v>392071</v>
      </c>
      <c r="N16" s="40">
        <v>1</v>
      </c>
      <c r="O16" s="42"/>
      <c r="P16" s="42"/>
      <c r="Q16" s="42"/>
      <c r="R16" s="17">
        <f>ROUND(Q16*0.23,2)</f>
        <v>0</v>
      </c>
      <c r="S16" s="27">
        <f>ROUND(Q16,2)+R16</f>
        <v>0</v>
      </c>
      <c r="T16" s="42"/>
      <c r="U16" s="42"/>
      <c r="V16" s="17">
        <f>ROUND(U16*0.23,2)</f>
        <v>0</v>
      </c>
      <c r="W16" s="27">
        <f>ROUND(U16,2)+V16</f>
        <v>0</v>
      </c>
    </row>
    <row r="17" spans="1:23" x14ac:dyDescent="0.35">
      <c r="A17" s="38">
        <v>3898591000</v>
      </c>
      <c r="B17" s="38" t="s">
        <v>3342</v>
      </c>
      <c r="C17" s="39" t="s">
        <v>3343</v>
      </c>
      <c r="D17" s="40" t="s">
        <v>14</v>
      </c>
      <c r="E17" s="40" t="s">
        <v>3344</v>
      </c>
      <c r="F17" s="40" t="s">
        <v>3344</v>
      </c>
      <c r="G17" s="40" t="s">
        <v>3345</v>
      </c>
      <c r="H17" s="40" t="s">
        <v>3344</v>
      </c>
      <c r="I17" s="40" t="s">
        <v>3346</v>
      </c>
      <c r="J17" s="40" t="s">
        <v>3347</v>
      </c>
      <c r="K17" s="41" t="s">
        <v>3349</v>
      </c>
      <c r="L17" s="40">
        <v>650140</v>
      </c>
      <c r="M17" s="40">
        <v>392071</v>
      </c>
      <c r="N17" s="40">
        <v>1</v>
      </c>
      <c r="O17" s="42"/>
      <c r="P17" s="42"/>
      <c r="Q17" s="42"/>
      <c r="R17" s="17">
        <f t="shared" ref="R17:R40" si="1">ROUND(Q17*0.23,2)</f>
        <v>0</v>
      </c>
      <c r="S17" s="27">
        <f t="shared" ref="S17:S40" si="2">ROUND(Q17,2)+R17</f>
        <v>0</v>
      </c>
      <c r="T17" s="42"/>
      <c r="U17" s="42"/>
      <c r="V17" s="17">
        <f t="shared" ref="V17:V40" si="3">ROUND(U17*0.23,2)</f>
        <v>0</v>
      </c>
      <c r="W17" s="27">
        <f t="shared" ref="W17:W40" si="4">ROUND(U17,2)+V17</f>
        <v>0</v>
      </c>
    </row>
    <row r="18" spans="1:23" x14ac:dyDescent="0.35">
      <c r="A18" s="38">
        <v>3886792</v>
      </c>
      <c r="B18" s="38" t="s">
        <v>3350</v>
      </c>
      <c r="C18" s="39" t="s">
        <v>3351</v>
      </c>
      <c r="D18" s="40" t="s">
        <v>14</v>
      </c>
      <c r="E18" s="40" t="s">
        <v>3344</v>
      </c>
      <c r="F18" s="40" t="s">
        <v>3344</v>
      </c>
      <c r="G18" s="40" t="s">
        <v>3345</v>
      </c>
      <c r="H18" s="40" t="s">
        <v>3344</v>
      </c>
      <c r="I18" s="40" t="s">
        <v>3352</v>
      </c>
      <c r="J18" s="40" t="s">
        <v>3353</v>
      </c>
      <c r="K18" s="41">
        <v>16</v>
      </c>
      <c r="L18" s="40">
        <v>647577</v>
      </c>
      <c r="M18" s="40">
        <v>393558</v>
      </c>
      <c r="N18" s="40">
        <v>1</v>
      </c>
      <c r="O18" s="42"/>
      <c r="P18" s="42"/>
      <c r="Q18" s="42"/>
      <c r="R18" s="17">
        <f t="shared" si="1"/>
        <v>0</v>
      </c>
      <c r="S18" s="27">
        <f t="shared" si="2"/>
        <v>0</v>
      </c>
      <c r="T18" s="42"/>
      <c r="U18" s="42"/>
      <c r="V18" s="17">
        <f t="shared" si="3"/>
        <v>0</v>
      </c>
      <c r="W18" s="27">
        <f t="shared" si="4"/>
        <v>0</v>
      </c>
    </row>
    <row r="19" spans="1:23" x14ac:dyDescent="0.35">
      <c r="A19" s="38">
        <v>3883945</v>
      </c>
      <c r="B19" s="38" t="s">
        <v>3366</v>
      </c>
      <c r="C19" s="39" t="s">
        <v>3367</v>
      </c>
      <c r="D19" s="40" t="s">
        <v>14</v>
      </c>
      <c r="E19" s="40" t="s">
        <v>3344</v>
      </c>
      <c r="F19" s="40" t="s">
        <v>3344</v>
      </c>
      <c r="G19" s="40" t="s">
        <v>3345</v>
      </c>
      <c r="H19" s="40" t="s">
        <v>3344</v>
      </c>
      <c r="I19" s="40" t="s">
        <v>3368</v>
      </c>
      <c r="J19" s="40" t="s">
        <v>3369</v>
      </c>
      <c r="K19" s="41">
        <v>66</v>
      </c>
      <c r="L19" s="40">
        <v>650473</v>
      </c>
      <c r="M19" s="40">
        <v>395044</v>
      </c>
      <c r="N19" s="40">
        <v>1</v>
      </c>
      <c r="O19" s="42"/>
      <c r="P19" s="42"/>
      <c r="Q19" s="42"/>
      <c r="R19" s="17">
        <f t="shared" si="1"/>
        <v>0</v>
      </c>
      <c r="S19" s="27">
        <f t="shared" si="2"/>
        <v>0</v>
      </c>
      <c r="T19" s="42"/>
      <c r="U19" s="42"/>
      <c r="V19" s="17">
        <f t="shared" si="3"/>
        <v>0</v>
      </c>
      <c r="W19" s="27">
        <f t="shared" si="4"/>
        <v>0</v>
      </c>
    </row>
    <row r="20" spans="1:23" x14ac:dyDescent="0.35">
      <c r="A20" s="38">
        <v>3899066</v>
      </c>
      <c r="B20" s="38" t="s">
        <v>3370</v>
      </c>
      <c r="C20" s="39" t="s">
        <v>3371</v>
      </c>
      <c r="D20" s="40" t="s">
        <v>14</v>
      </c>
      <c r="E20" s="40" t="s">
        <v>3344</v>
      </c>
      <c r="F20" s="40" t="s">
        <v>3344</v>
      </c>
      <c r="G20" s="40" t="s">
        <v>3345</v>
      </c>
      <c r="H20" s="40" t="s">
        <v>3344</v>
      </c>
      <c r="I20" s="40" t="s">
        <v>3368</v>
      </c>
      <c r="J20" s="40" t="s">
        <v>3369</v>
      </c>
      <c r="K20" s="41">
        <v>70</v>
      </c>
      <c r="L20" s="40">
        <v>650549</v>
      </c>
      <c r="M20" s="40">
        <v>395318</v>
      </c>
      <c r="N20" s="40">
        <v>1</v>
      </c>
      <c r="O20" s="42"/>
      <c r="P20" s="42"/>
      <c r="Q20" s="42"/>
      <c r="R20" s="17">
        <f t="shared" si="1"/>
        <v>0</v>
      </c>
      <c r="S20" s="27">
        <f t="shared" si="2"/>
        <v>0</v>
      </c>
      <c r="T20" s="42"/>
      <c r="U20" s="42"/>
      <c r="V20" s="17">
        <f t="shared" si="3"/>
        <v>0</v>
      </c>
      <c r="W20" s="27">
        <f t="shared" si="4"/>
        <v>0</v>
      </c>
    </row>
    <row r="21" spans="1:23" x14ac:dyDescent="0.35">
      <c r="A21" s="38">
        <v>3899067</v>
      </c>
      <c r="B21" s="38" t="s">
        <v>3372</v>
      </c>
      <c r="C21" s="39" t="s">
        <v>3373</v>
      </c>
      <c r="D21" s="40" t="s">
        <v>14</v>
      </c>
      <c r="E21" s="40" t="s">
        <v>3344</v>
      </c>
      <c r="F21" s="40" t="s">
        <v>3344</v>
      </c>
      <c r="G21" s="40" t="s">
        <v>3345</v>
      </c>
      <c r="H21" s="40" t="s">
        <v>3344</v>
      </c>
      <c r="I21" s="40" t="s">
        <v>3368</v>
      </c>
      <c r="J21" s="40" t="s">
        <v>3369</v>
      </c>
      <c r="K21" s="41">
        <v>79</v>
      </c>
      <c r="L21" s="40">
        <v>650463</v>
      </c>
      <c r="M21" s="40">
        <v>395369</v>
      </c>
      <c r="N21" s="40">
        <v>1</v>
      </c>
      <c r="O21" s="42"/>
      <c r="P21" s="42"/>
      <c r="Q21" s="42"/>
      <c r="R21" s="17">
        <f t="shared" si="1"/>
        <v>0</v>
      </c>
      <c r="S21" s="27">
        <f t="shared" si="2"/>
        <v>0</v>
      </c>
      <c r="T21" s="42"/>
      <c r="U21" s="42"/>
      <c r="V21" s="17">
        <f t="shared" si="3"/>
        <v>0</v>
      </c>
      <c r="W21" s="27">
        <f t="shared" si="4"/>
        <v>0</v>
      </c>
    </row>
    <row r="22" spans="1:23" x14ac:dyDescent="0.35">
      <c r="A22" s="38">
        <v>3899163</v>
      </c>
      <c r="B22" s="38" t="s">
        <v>3378</v>
      </c>
      <c r="C22" s="39" t="s">
        <v>3379</v>
      </c>
      <c r="D22" s="40" t="s">
        <v>14</v>
      </c>
      <c r="E22" s="40" t="s">
        <v>3344</v>
      </c>
      <c r="F22" s="40" t="s">
        <v>3344</v>
      </c>
      <c r="G22" s="40" t="s">
        <v>3345</v>
      </c>
      <c r="H22" s="40" t="s">
        <v>3344</v>
      </c>
      <c r="I22" s="40" t="s">
        <v>3380</v>
      </c>
      <c r="J22" s="40" t="s">
        <v>3381</v>
      </c>
      <c r="K22" s="41">
        <v>10</v>
      </c>
      <c r="L22" s="40">
        <v>652077</v>
      </c>
      <c r="M22" s="40">
        <v>399213</v>
      </c>
      <c r="N22" s="40">
        <v>1</v>
      </c>
      <c r="O22" s="42"/>
      <c r="P22" s="42"/>
      <c r="Q22" s="42"/>
      <c r="R22" s="17">
        <f t="shared" si="1"/>
        <v>0</v>
      </c>
      <c r="S22" s="27">
        <f t="shared" si="2"/>
        <v>0</v>
      </c>
      <c r="T22" s="42"/>
      <c r="U22" s="42"/>
      <c r="V22" s="17">
        <f t="shared" si="3"/>
        <v>0</v>
      </c>
      <c r="W22" s="27">
        <f t="shared" si="4"/>
        <v>0</v>
      </c>
    </row>
    <row r="23" spans="1:23" x14ac:dyDescent="0.35">
      <c r="A23" s="38">
        <v>3890295</v>
      </c>
      <c r="B23" s="38" t="s">
        <v>3382</v>
      </c>
      <c r="C23" s="39" t="s">
        <v>3383</v>
      </c>
      <c r="D23" s="40" t="s">
        <v>14</v>
      </c>
      <c r="E23" s="40" t="s">
        <v>3344</v>
      </c>
      <c r="F23" s="40" t="s">
        <v>3344</v>
      </c>
      <c r="G23" s="40" t="s">
        <v>3345</v>
      </c>
      <c r="H23" s="40" t="s">
        <v>3344</v>
      </c>
      <c r="I23" s="40" t="s">
        <v>3384</v>
      </c>
      <c r="J23" s="40" t="s">
        <v>3385</v>
      </c>
      <c r="K23" s="41">
        <v>19</v>
      </c>
      <c r="L23" s="40">
        <v>649935</v>
      </c>
      <c r="M23" s="40">
        <v>393006</v>
      </c>
      <c r="N23" s="40">
        <v>1</v>
      </c>
      <c r="O23" s="42"/>
      <c r="P23" s="42"/>
      <c r="Q23" s="42"/>
      <c r="R23" s="17">
        <f t="shared" si="1"/>
        <v>0</v>
      </c>
      <c r="S23" s="27">
        <f t="shared" si="2"/>
        <v>0</v>
      </c>
      <c r="T23" s="42"/>
      <c r="U23" s="42"/>
      <c r="V23" s="17">
        <f t="shared" si="3"/>
        <v>0</v>
      </c>
      <c r="W23" s="27">
        <f t="shared" si="4"/>
        <v>0</v>
      </c>
    </row>
    <row r="24" spans="1:23" x14ac:dyDescent="0.35">
      <c r="A24" s="38">
        <v>3899288</v>
      </c>
      <c r="B24" s="38" t="s">
        <v>3386</v>
      </c>
      <c r="C24" s="39" t="s">
        <v>3387</v>
      </c>
      <c r="D24" s="40" t="s">
        <v>14</v>
      </c>
      <c r="E24" s="40" t="s">
        <v>3344</v>
      </c>
      <c r="F24" s="40" t="s">
        <v>3344</v>
      </c>
      <c r="G24" s="40" t="s">
        <v>3345</v>
      </c>
      <c r="H24" s="40" t="s">
        <v>3344</v>
      </c>
      <c r="I24" s="40" t="s">
        <v>308</v>
      </c>
      <c r="J24" s="40" t="s">
        <v>309</v>
      </c>
      <c r="K24" s="41">
        <v>60</v>
      </c>
      <c r="L24" s="40">
        <v>649404</v>
      </c>
      <c r="M24" s="40">
        <v>392130</v>
      </c>
      <c r="N24" s="40">
        <v>1</v>
      </c>
      <c r="O24" s="42"/>
      <c r="P24" s="42"/>
      <c r="Q24" s="42"/>
      <c r="R24" s="17">
        <f t="shared" si="1"/>
        <v>0</v>
      </c>
      <c r="S24" s="27">
        <f t="shared" si="2"/>
        <v>0</v>
      </c>
      <c r="T24" s="42"/>
      <c r="U24" s="42"/>
      <c r="V24" s="17">
        <f t="shared" si="3"/>
        <v>0</v>
      </c>
      <c r="W24" s="27">
        <f t="shared" si="4"/>
        <v>0</v>
      </c>
    </row>
    <row r="25" spans="1:23" x14ac:dyDescent="0.35">
      <c r="A25" s="38">
        <v>3899976</v>
      </c>
      <c r="B25" s="38" t="s">
        <v>3398</v>
      </c>
      <c r="C25" s="39" t="s">
        <v>3399</v>
      </c>
      <c r="D25" s="40" t="s">
        <v>14</v>
      </c>
      <c r="E25" s="40" t="s">
        <v>3344</v>
      </c>
      <c r="F25" s="40" t="s">
        <v>3344</v>
      </c>
      <c r="G25" s="40" t="s">
        <v>3345</v>
      </c>
      <c r="H25" s="40" t="s">
        <v>3344</v>
      </c>
      <c r="I25" s="40" t="s">
        <v>3193</v>
      </c>
      <c r="J25" s="40" t="s">
        <v>3194</v>
      </c>
      <c r="K25" s="41">
        <v>8</v>
      </c>
      <c r="L25" s="40">
        <v>649711</v>
      </c>
      <c r="M25" s="40">
        <v>394276</v>
      </c>
      <c r="N25" s="40">
        <v>1</v>
      </c>
      <c r="O25" s="42"/>
      <c r="P25" s="42"/>
      <c r="Q25" s="42"/>
      <c r="R25" s="17">
        <f t="shared" si="1"/>
        <v>0</v>
      </c>
      <c r="S25" s="27">
        <f t="shared" si="2"/>
        <v>0</v>
      </c>
      <c r="T25" s="42"/>
      <c r="U25" s="42"/>
      <c r="V25" s="17">
        <f t="shared" si="3"/>
        <v>0</v>
      </c>
      <c r="W25" s="27">
        <f t="shared" si="4"/>
        <v>0</v>
      </c>
    </row>
    <row r="26" spans="1:23" x14ac:dyDescent="0.35">
      <c r="A26" s="38">
        <v>3885403</v>
      </c>
      <c r="B26" s="38" t="s">
        <v>3400</v>
      </c>
      <c r="C26" s="39" t="s">
        <v>3401</v>
      </c>
      <c r="D26" s="40" t="s">
        <v>14</v>
      </c>
      <c r="E26" s="40" t="s">
        <v>3344</v>
      </c>
      <c r="F26" s="40" t="s">
        <v>3344</v>
      </c>
      <c r="G26" s="40" t="s">
        <v>3345</v>
      </c>
      <c r="H26" s="40" t="s">
        <v>3344</v>
      </c>
      <c r="I26" s="40" t="s">
        <v>3402</v>
      </c>
      <c r="J26" s="40" t="s">
        <v>3403</v>
      </c>
      <c r="K26" s="41">
        <v>3</v>
      </c>
      <c r="L26" s="40">
        <v>649000</v>
      </c>
      <c r="M26" s="40">
        <v>394212</v>
      </c>
      <c r="N26" s="40">
        <v>1</v>
      </c>
      <c r="O26" s="42"/>
      <c r="P26" s="42"/>
      <c r="Q26" s="42"/>
      <c r="R26" s="17">
        <f t="shared" si="1"/>
        <v>0</v>
      </c>
      <c r="S26" s="27">
        <f t="shared" si="2"/>
        <v>0</v>
      </c>
      <c r="T26" s="42"/>
      <c r="U26" s="42"/>
      <c r="V26" s="17">
        <f t="shared" si="3"/>
        <v>0</v>
      </c>
      <c r="W26" s="27">
        <f t="shared" si="4"/>
        <v>0</v>
      </c>
    </row>
    <row r="27" spans="1:23" x14ac:dyDescent="0.35">
      <c r="A27" s="38">
        <v>3900396</v>
      </c>
      <c r="B27" s="38" t="s">
        <v>3408</v>
      </c>
      <c r="C27" s="39" t="s">
        <v>3409</v>
      </c>
      <c r="D27" s="40" t="s">
        <v>14</v>
      </c>
      <c r="E27" s="40" t="s">
        <v>3344</v>
      </c>
      <c r="F27" s="40" t="s">
        <v>3344</v>
      </c>
      <c r="G27" s="40" t="s">
        <v>3345</v>
      </c>
      <c r="H27" s="40" t="s">
        <v>3344</v>
      </c>
      <c r="I27" s="40" t="s">
        <v>3239</v>
      </c>
      <c r="J27" s="40" t="s">
        <v>3240</v>
      </c>
      <c r="K27" s="41">
        <v>25</v>
      </c>
      <c r="L27" s="40">
        <v>649920</v>
      </c>
      <c r="M27" s="40">
        <v>395046</v>
      </c>
      <c r="N27" s="40">
        <v>1</v>
      </c>
      <c r="O27" s="42"/>
      <c r="P27" s="42"/>
      <c r="Q27" s="42"/>
      <c r="R27" s="17">
        <f t="shared" si="1"/>
        <v>0</v>
      </c>
      <c r="S27" s="27">
        <f t="shared" si="2"/>
        <v>0</v>
      </c>
      <c r="T27" s="42"/>
      <c r="U27" s="42"/>
      <c r="V27" s="17">
        <f t="shared" si="3"/>
        <v>0</v>
      </c>
      <c r="W27" s="27">
        <f t="shared" si="4"/>
        <v>0</v>
      </c>
    </row>
    <row r="28" spans="1:23" x14ac:dyDescent="0.35">
      <c r="A28" s="38">
        <v>3900718</v>
      </c>
      <c r="B28" s="38" t="s">
        <v>3426</v>
      </c>
      <c r="C28" s="39" t="s">
        <v>3427</v>
      </c>
      <c r="D28" s="40" t="s">
        <v>14</v>
      </c>
      <c r="E28" s="40" t="s">
        <v>3344</v>
      </c>
      <c r="F28" s="40" t="s">
        <v>3344</v>
      </c>
      <c r="G28" s="40" t="s">
        <v>3345</v>
      </c>
      <c r="H28" s="40" t="s">
        <v>3344</v>
      </c>
      <c r="I28" s="40" t="s">
        <v>3428</v>
      </c>
      <c r="J28" s="40" t="s">
        <v>3429</v>
      </c>
      <c r="K28" s="41">
        <v>19</v>
      </c>
      <c r="L28" s="40">
        <v>648336</v>
      </c>
      <c r="M28" s="40">
        <v>393818</v>
      </c>
      <c r="N28" s="40">
        <v>1</v>
      </c>
      <c r="O28" s="42"/>
      <c r="P28" s="42"/>
      <c r="Q28" s="42"/>
      <c r="R28" s="17">
        <f t="shared" si="1"/>
        <v>0</v>
      </c>
      <c r="S28" s="27">
        <f t="shared" si="2"/>
        <v>0</v>
      </c>
      <c r="T28" s="42"/>
      <c r="U28" s="42"/>
      <c r="V28" s="17">
        <f t="shared" si="3"/>
        <v>0</v>
      </c>
      <c r="W28" s="27">
        <f t="shared" si="4"/>
        <v>0</v>
      </c>
    </row>
    <row r="29" spans="1:23" x14ac:dyDescent="0.35">
      <c r="A29" s="38">
        <v>3900777</v>
      </c>
      <c r="B29" s="38" t="s">
        <v>3430</v>
      </c>
      <c r="C29" s="39" t="s">
        <v>3431</v>
      </c>
      <c r="D29" s="40" t="s">
        <v>14</v>
      </c>
      <c r="E29" s="40" t="s">
        <v>3344</v>
      </c>
      <c r="F29" s="40" t="s">
        <v>3344</v>
      </c>
      <c r="G29" s="40" t="s">
        <v>3345</v>
      </c>
      <c r="H29" s="40" t="s">
        <v>3344</v>
      </c>
      <c r="I29" s="40" t="s">
        <v>3432</v>
      </c>
      <c r="J29" s="40" t="s">
        <v>3433</v>
      </c>
      <c r="K29" s="41">
        <v>8</v>
      </c>
      <c r="L29" s="40">
        <v>649943</v>
      </c>
      <c r="M29" s="40">
        <v>395897</v>
      </c>
      <c r="N29" s="40">
        <v>1</v>
      </c>
      <c r="O29" s="42"/>
      <c r="P29" s="42"/>
      <c r="Q29" s="42"/>
      <c r="R29" s="17">
        <f t="shared" si="1"/>
        <v>0</v>
      </c>
      <c r="S29" s="27">
        <f t="shared" si="2"/>
        <v>0</v>
      </c>
      <c r="T29" s="42"/>
      <c r="U29" s="42"/>
      <c r="V29" s="17">
        <f t="shared" si="3"/>
        <v>0</v>
      </c>
      <c r="W29" s="27">
        <f t="shared" si="4"/>
        <v>0</v>
      </c>
    </row>
    <row r="30" spans="1:23" x14ac:dyDescent="0.35">
      <c r="A30" s="38">
        <v>3900862</v>
      </c>
      <c r="B30" s="38" t="s">
        <v>3439</v>
      </c>
      <c r="C30" s="39" t="s">
        <v>3440</v>
      </c>
      <c r="D30" s="40" t="s">
        <v>14</v>
      </c>
      <c r="E30" s="40" t="s">
        <v>3344</v>
      </c>
      <c r="F30" s="40" t="s">
        <v>3344</v>
      </c>
      <c r="G30" s="40" t="s">
        <v>3345</v>
      </c>
      <c r="H30" s="40" t="s">
        <v>3344</v>
      </c>
      <c r="I30" s="40" t="s">
        <v>3441</v>
      </c>
      <c r="J30" s="40" t="s">
        <v>3442</v>
      </c>
      <c r="K30" s="41">
        <v>2</v>
      </c>
      <c r="L30" s="40">
        <v>650018</v>
      </c>
      <c r="M30" s="40">
        <v>392141</v>
      </c>
      <c r="N30" s="40">
        <v>1</v>
      </c>
      <c r="O30" s="42"/>
      <c r="P30" s="42"/>
      <c r="Q30" s="42"/>
      <c r="R30" s="17">
        <f t="shared" si="1"/>
        <v>0</v>
      </c>
      <c r="S30" s="27">
        <f t="shared" si="2"/>
        <v>0</v>
      </c>
      <c r="T30" s="42"/>
      <c r="U30" s="42"/>
      <c r="V30" s="17">
        <f t="shared" si="3"/>
        <v>0</v>
      </c>
      <c r="W30" s="27">
        <f t="shared" si="4"/>
        <v>0</v>
      </c>
    </row>
    <row r="31" spans="1:23" x14ac:dyDescent="0.35">
      <c r="A31" s="38">
        <v>3901126</v>
      </c>
      <c r="B31" s="38" t="s">
        <v>3449</v>
      </c>
      <c r="C31" s="39" t="s">
        <v>3450</v>
      </c>
      <c r="D31" s="40" t="s">
        <v>14</v>
      </c>
      <c r="E31" s="40" t="s">
        <v>3344</v>
      </c>
      <c r="F31" s="40" t="s">
        <v>3344</v>
      </c>
      <c r="G31" s="40" t="s">
        <v>3345</v>
      </c>
      <c r="H31" s="40" t="s">
        <v>3344</v>
      </c>
      <c r="I31" s="40" t="s">
        <v>3451</v>
      </c>
      <c r="J31" s="40" t="s">
        <v>3452</v>
      </c>
      <c r="K31" s="41">
        <v>25</v>
      </c>
      <c r="L31" s="40">
        <v>648984</v>
      </c>
      <c r="M31" s="40">
        <v>394342</v>
      </c>
      <c r="N31" s="40">
        <v>1</v>
      </c>
      <c r="O31" s="42"/>
      <c r="P31" s="42"/>
      <c r="Q31" s="42"/>
      <c r="R31" s="17">
        <f t="shared" si="1"/>
        <v>0</v>
      </c>
      <c r="S31" s="27">
        <f t="shared" si="2"/>
        <v>0</v>
      </c>
      <c r="T31" s="42"/>
      <c r="U31" s="42"/>
      <c r="V31" s="17">
        <f t="shared" si="3"/>
        <v>0</v>
      </c>
      <c r="W31" s="27">
        <f t="shared" si="4"/>
        <v>0</v>
      </c>
    </row>
    <row r="32" spans="1:23" x14ac:dyDescent="0.35">
      <c r="A32" s="38">
        <v>3901215</v>
      </c>
      <c r="B32" s="38" t="s">
        <v>3453</v>
      </c>
      <c r="C32" s="39" t="s">
        <v>3454</v>
      </c>
      <c r="D32" s="40" t="s">
        <v>14</v>
      </c>
      <c r="E32" s="40" t="s">
        <v>3344</v>
      </c>
      <c r="F32" s="40" t="s">
        <v>3344</v>
      </c>
      <c r="G32" s="40" t="s">
        <v>3345</v>
      </c>
      <c r="H32" s="40" t="s">
        <v>3344</v>
      </c>
      <c r="I32" s="40" t="s">
        <v>1463</v>
      </c>
      <c r="J32" s="40" t="s">
        <v>1464</v>
      </c>
      <c r="K32" s="41">
        <v>18</v>
      </c>
      <c r="L32" s="40">
        <v>650246</v>
      </c>
      <c r="M32" s="40">
        <v>395799</v>
      </c>
      <c r="N32" s="40">
        <v>1</v>
      </c>
      <c r="O32" s="42"/>
      <c r="P32" s="42"/>
      <c r="Q32" s="42"/>
      <c r="R32" s="17">
        <f t="shared" si="1"/>
        <v>0</v>
      </c>
      <c r="S32" s="27">
        <f t="shared" si="2"/>
        <v>0</v>
      </c>
      <c r="T32" s="42"/>
      <c r="U32" s="42"/>
      <c r="V32" s="17">
        <f t="shared" si="3"/>
        <v>0</v>
      </c>
      <c r="W32" s="27">
        <f t="shared" si="4"/>
        <v>0</v>
      </c>
    </row>
    <row r="33" spans="1:23" x14ac:dyDescent="0.35">
      <c r="A33" s="38">
        <v>7877077</v>
      </c>
      <c r="B33" s="38" t="s">
        <v>3463</v>
      </c>
      <c r="C33" s="39" t="s">
        <v>3464</v>
      </c>
      <c r="D33" s="40" t="s">
        <v>14</v>
      </c>
      <c r="E33" s="40" t="s">
        <v>3344</v>
      </c>
      <c r="F33" s="40" t="s">
        <v>3344</v>
      </c>
      <c r="G33" s="40" t="s">
        <v>3345</v>
      </c>
      <c r="H33" s="40" t="s">
        <v>3344</v>
      </c>
      <c r="I33" s="40" t="s">
        <v>237</v>
      </c>
      <c r="J33" s="40" t="s">
        <v>238</v>
      </c>
      <c r="K33" s="41">
        <v>17</v>
      </c>
      <c r="L33" s="40">
        <v>649950</v>
      </c>
      <c r="M33" s="40">
        <v>398331</v>
      </c>
      <c r="N33" s="40">
        <v>1</v>
      </c>
      <c r="O33" s="42"/>
      <c r="P33" s="42"/>
      <c r="Q33" s="42"/>
      <c r="R33" s="17">
        <f t="shared" si="1"/>
        <v>0</v>
      </c>
      <c r="S33" s="27">
        <f t="shared" si="2"/>
        <v>0</v>
      </c>
      <c r="T33" s="42"/>
      <c r="U33" s="42"/>
      <c r="V33" s="17">
        <f t="shared" si="3"/>
        <v>0</v>
      </c>
      <c r="W33" s="27">
        <f t="shared" si="4"/>
        <v>0</v>
      </c>
    </row>
    <row r="34" spans="1:23" x14ac:dyDescent="0.35">
      <c r="A34" s="38">
        <v>3901768</v>
      </c>
      <c r="B34" s="38" t="s">
        <v>3465</v>
      </c>
      <c r="C34" s="39" t="s">
        <v>3466</v>
      </c>
      <c r="D34" s="40" t="s">
        <v>14</v>
      </c>
      <c r="E34" s="40" t="s">
        <v>3344</v>
      </c>
      <c r="F34" s="40" t="s">
        <v>3344</v>
      </c>
      <c r="G34" s="40" t="s">
        <v>3345</v>
      </c>
      <c r="H34" s="40" t="s">
        <v>3344</v>
      </c>
      <c r="I34" s="40" t="s">
        <v>3467</v>
      </c>
      <c r="J34" s="40" t="s">
        <v>3468</v>
      </c>
      <c r="K34" s="41">
        <v>3</v>
      </c>
      <c r="L34" s="40">
        <v>651242</v>
      </c>
      <c r="M34" s="40">
        <v>396773</v>
      </c>
      <c r="N34" s="40">
        <v>1</v>
      </c>
      <c r="O34" s="42"/>
      <c r="P34" s="42"/>
      <c r="Q34" s="42"/>
      <c r="R34" s="17">
        <f t="shared" si="1"/>
        <v>0</v>
      </c>
      <c r="S34" s="27">
        <f t="shared" si="2"/>
        <v>0</v>
      </c>
      <c r="T34" s="42"/>
      <c r="U34" s="42"/>
      <c r="V34" s="17">
        <f t="shared" si="3"/>
        <v>0</v>
      </c>
      <c r="W34" s="27">
        <f t="shared" si="4"/>
        <v>0</v>
      </c>
    </row>
    <row r="35" spans="1:23" x14ac:dyDescent="0.35">
      <c r="A35" s="38">
        <v>3902107</v>
      </c>
      <c r="B35" s="38" t="s">
        <v>3471</v>
      </c>
      <c r="C35" s="39" t="s">
        <v>3472</v>
      </c>
      <c r="D35" s="40" t="s">
        <v>14</v>
      </c>
      <c r="E35" s="40" t="s">
        <v>3344</v>
      </c>
      <c r="F35" s="40" t="s">
        <v>3344</v>
      </c>
      <c r="G35" s="40" t="s">
        <v>3345</v>
      </c>
      <c r="H35" s="40" t="s">
        <v>3344</v>
      </c>
      <c r="I35" s="40" t="s">
        <v>3473</v>
      </c>
      <c r="J35" s="40" t="s">
        <v>3474</v>
      </c>
      <c r="K35" s="41">
        <v>24</v>
      </c>
      <c r="L35" s="40">
        <v>651120</v>
      </c>
      <c r="M35" s="40">
        <v>397110</v>
      </c>
      <c r="N35" s="40">
        <v>1</v>
      </c>
      <c r="O35" s="42"/>
      <c r="P35" s="42"/>
      <c r="Q35" s="42"/>
      <c r="R35" s="17">
        <f t="shared" si="1"/>
        <v>0</v>
      </c>
      <c r="S35" s="27">
        <f t="shared" si="2"/>
        <v>0</v>
      </c>
      <c r="T35" s="42"/>
      <c r="U35" s="42"/>
      <c r="V35" s="17">
        <f t="shared" si="3"/>
        <v>0</v>
      </c>
      <c r="W35" s="27">
        <f t="shared" si="4"/>
        <v>0</v>
      </c>
    </row>
    <row r="36" spans="1:23" x14ac:dyDescent="0.35">
      <c r="A36" s="38">
        <v>3881801</v>
      </c>
      <c r="B36" s="38" t="s">
        <v>3507</v>
      </c>
      <c r="C36" s="39" t="s">
        <v>3508</v>
      </c>
      <c r="D36" s="40" t="s">
        <v>14</v>
      </c>
      <c r="E36" s="40" t="s">
        <v>3344</v>
      </c>
      <c r="F36" s="40" t="s">
        <v>3344</v>
      </c>
      <c r="G36" s="40" t="s">
        <v>3345</v>
      </c>
      <c r="H36" s="40" t="s">
        <v>3344</v>
      </c>
      <c r="I36" s="40" t="s">
        <v>3509</v>
      </c>
      <c r="J36" s="40" t="s">
        <v>3510</v>
      </c>
      <c r="K36" s="41">
        <v>86</v>
      </c>
      <c r="L36" s="40">
        <v>651535</v>
      </c>
      <c r="M36" s="40">
        <v>395911</v>
      </c>
      <c r="N36" s="40">
        <v>1</v>
      </c>
      <c r="O36" s="42"/>
      <c r="P36" s="42"/>
      <c r="Q36" s="42"/>
      <c r="R36" s="17">
        <f t="shared" si="1"/>
        <v>0</v>
      </c>
      <c r="S36" s="27">
        <f t="shared" si="2"/>
        <v>0</v>
      </c>
      <c r="T36" s="42"/>
      <c r="U36" s="42"/>
      <c r="V36" s="17">
        <f t="shared" si="3"/>
        <v>0</v>
      </c>
      <c r="W36" s="27">
        <f t="shared" si="4"/>
        <v>0</v>
      </c>
    </row>
    <row r="37" spans="1:23" x14ac:dyDescent="0.35">
      <c r="A37" s="38">
        <v>3903528</v>
      </c>
      <c r="B37" s="38" t="s">
        <v>3543</v>
      </c>
      <c r="C37" s="39" t="s">
        <v>3544</v>
      </c>
      <c r="D37" s="40" t="s">
        <v>14</v>
      </c>
      <c r="E37" s="40" t="s">
        <v>3344</v>
      </c>
      <c r="F37" s="40" t="s">
        <v>3344</v>
      </c>
      <c r="G37" s="40" t="s">
        <v>3345</v>
      </c>
      <c r="H37" s="40" t="s">
        <v>3344</v>
      </c>
      <c r="I37" s="40" t="s">
        <v>3545</v>
      </c>
      <c r="J37" s="40" t="s">
        <v>3546</v>
      </c>
      <c r="K37" s="41">
        <v>55</v>
      </c>
      <c r="L37" s="40">
        <v>648168</v>
      </c>
      <c r="M37" s="40">
        <v>392655</v>
      </c>
      <c r="N37" s="40">
        <v>1</v>
      </c>
      <c r="O37" s="42"/>
      <c r="P37" s="42"/>
      <c r="Q37" s="42"/>
      <c r="R37" s="17">
        <f t="shared" si="1"/>
        <v>0</v>
      </c>
      <c r="S37" s="27">
        <f t="shared" si="2"/>
        <v>0</v>
      </c>
      <c r="T37" s="42"/>
      <c r="U37" s="42"/>
      <c r="V37" s="17">
        <f t="shared" si="3"/>
        <v>0</v>
      </c>
      <c r="W37" s="27">
        <f t="shared" si="4"/>
        <v>0</v>
      </c>
    </row>
    <row r="38" spans="1:23" x14ac:dyDescent="0.35">
      <c r="A38" s="38">
        <v>3903540</v>
      </c>
      <c r="B38" s="38" t="s">
        <v>3549</v>
      </c>
      <c r="C38" s="39" t="s">
        <v>3550</v>
      </c>
      <c r="D38" s="40" t="s">
        <v>14</v>
      </c>
      <c r="E38" s="40" t="s">
        <v>3344</v>
      </c>
      <c r="F38" s="40" t="s">
        <v>3344</v>
      </c>
      <c r="G38" s="40" t="s">
        <v>3345</v>
      </c>
      <c r="H38" s="40" t="s">
        <v>3344</v>
      </c>
      <c r="I38" s="40" t="s">
        <v>3545</v>
      </c>
      <c r="J38" s="40" t="s">
        <v>3546</v>
      </c>
      <c r="K38" s="41" t="s">
        <v>3551</v>
      </c>
      <c r="L38" s="40">
        <v>648096</v>
      </c>
      <c r="M38" s="40">
        <v>392130</v>
      </c>
      <c r="N38" s="40">
        <v>1</v>
      </c>
      <c r="O38" s="42"/>
      <c r="P38" s="42"/>
      <c r="Q38" s="42"/>
      <c r="R38" s="17">
        <f t="shared" si="1"/>
        <v>0</v>
      </c>
      <c r="S38" s="27">
        <f t="shared" si="2"/>
        <v>0</v>
      </c>
      <c r="T38" s="42"/>
      <c r="U38" s="42"/>
      <c r="V38" s="17">
        <f t="shared" si="3"/>
        <v>0</v>
      </c>
      <c r="W38" s="27">
        <f t="shared" si="4"/>
        <v>0</v>
      </c>
    </row>
    <row r="39" spans="1:23" x14ac:dyDescent="0.35">
      <c r="A39" s="38">
        <v>3885634</v>
      </c>
      <c r="B39" s="38" t="s">
        <v>3563</v>
      </c>
      <c r="C39" s="39" t="s">
        <v>3564</v>
      </c>
      <c r="D39" s="40" t="s">
        <v>14</v>
      </c>
      <c r="E39" s="40" t="s">
        <v>3344</v>
      </c>
      <c r="F39" s="40" t="s">
        <v>3344</v>
      </c>
      <c r="G39" s="40" t="s">
        <v>3345</v>
      </c>
      <c r="H39" s="40" t="s">
        <v>3344</v>
      </c>
      <c r="I39" s="40" t="s">
        <v>3565</v>
      </c>
      <c r="J39" s="40" t="s">
        <v>3566</v>
      </c>
      <c r="K39" s="41">
        <v>6</v>
      </c>
      <c r="L39" s="40">
        <v>650065</v>
      </c>
      <c r="M39" s="40">
        <v>394307</v>
      </c>
      <c r="N39" s="40">
        <v>1</v>
      </c>
      <c r="O39" s="42"/>
      <c r="P39" s="42"/>
      <c r="Q39" s="42"/>
      <c r="R39" s="17">
        <f t="shared" si="1"/>
        <v>0</v>
      </c>
      <c r="S39" s="27">
        <f t="shared" si="2"/>
        <v>0</v>
      </c>
      <c r="T39" s="42"/>
      <c r="U39" s="42"/>
      <c r="V39" s="17">
        <f t="shared" si="3"/>
        <v>0</v>
      </c>
      <c r="W39" s="27">
        <f t="shared" si="4"/>
        <v>0</v>
      </c>
    </row>
    <row r="40" spans="1:23" x14ac:dyDescent="0.35">
      <c r="A40" s="38">
        <v>7842972</v>
      </c>
      <c r="B40" s="38" t="s">
        <v>3567</v>
      </c>
      <c r="C40" s="39" t="s">
        <v>3568</v>
      </c>
      <c r="D40" s="40" t="s">
        <v>14</v>
      </c>
      <c r="E40" s="40" t="s">
        <v>3344</v>
      </c>
      <c r="F40" s="40" t="s">
        <v>3344</v>
      </c>
      <c r="G40" s="40" t="s">
        <v>3345</v>
      </c>
      <c r="H40" s="40" t="s">
        <v>3344</v>
      </c>
      <c r="I40" s="40" t="s">
        <v>3569</v>
      </c>
      <c r="J40" s="40" t="s">
        <v>3570</v>
      </c>
      <c r="K40" s="41">
        <v>49</v>
      </c>
      <c r="L40" s="40">
        <v>651127</v>
      </c>
      <c r="M40" s="40">
        <v>392169</v>
      </c>
      <c r="N40" s="40">
        <v>1</v>
      </c>
      <c r="O40" s="42"/>
      <c r="P40" s="42"/>
      <c r="Q40" s="42"/>
      <c r="R40" s="17">
        <f t="shared" si="1"/>
        <v>0</v>
      </c>
      <c r="S40" s="27">
        <f t="shared" si="2"/>
        <v>0</v>
      </c>
      <c r="T40" s="42"/>
      <c r="U40" s="42"/>
      <c r="V40" s="17">
        <f t="shared" si="3"/>
        <v>0</v>
      </c>
      <c r="W40" s="27">
        <f t="shared" si="4"/>
        <v>0</v>
      </c>
    </row>
  </sheetData>
  <sheetProtection algorithmName="SHA-512" hashValue="HLQc/fS3/Z4Ybf/9RII+yQKjQoYMqdc9wboeTB+i4nSD15RoQZATnW+lqyPLS6gJAP6G7kIFWIFFUOQ4gk7vCg==" saltValue="10JtfVv6fVtC6XMIUktsmQ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3"/>
  <sheetViews>
    <sheetView topLeftCell="A10" workbookViewId="0">
      <selection activeCell="T16" sqref="T16:U33"/>
    </sheetView>
  </sheetViews>
  <sheetFormatPr defaultColWidth="8.7265625" defaultRowHeight="14.5" x14ac:dyDescent="0.35"/>
  <cols>
    <col min="1" max="1" width="8.7265625" style="4"/>
    <col min="2" max="2" width="12.54296875" style="4" customWidth="1"/>
    <col min="3" max="11" width="8.7265625" style="4"/>
    <col min="12" max="12" width="14.54296875" style="4" customWidth="1"/>
    <col min="13" max="14" width="8.7265625" style="4"/>
    <col min="15" max="15" width="15.453125" style="4" customWidth="1"/>
    <col min="16" max="16" width="12.81640625" style="4" customWidth="1"/>
    <col min="17" max="17" width="19.54296875" style="4" customWidth="1"/>
    <col min="18" max="18" width="8.7265625" style="4"/>
    <col min="19" max="19" width="14.26953125" style="4" customWidth="1"/>
    <col min="20" max="20" width="8.7265625" style="4"/>
    <col min="21" max="21" width="18.81640625" style="4" customWidth="1"/>
    <col min="22" max="22" width="8.7265625" style="4"/>
    <col min="23" max="23" width="15.26953125" style="4" customWidth="1"/>
    <col min="24" max="16384" width="8.7265625" style="4"/>
  </cols>
  <sheetData>
    <row r="1" spans="1:23" ht="15" thickBot="1" x14ac:dyDescent="0.4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" thickTop="1" x14ac:dyDescent="0.35">
      <c r="A2" s="1">
        <v>57</v>
      </c>
      <c r="B2" s="1">
        <f>M14</f>
        <v>18</v>
      </c>
      <c r="C2" s="1" t="str">
        <f>E16</f>
        <v>RADOM</v>
      </c>
      <c r="D2" s="1"/>
      <c r="E2" s="1"/>
      <c r="F2" s="1"/>
      <c r="G2" s="112" t="s">
        <v>3787</v>
      </c>
      <c r="H2" s="113"/>
      <c r="I2" s="114"/>
      <c r="J2" s="115" t="s">
        <v>3788</v>
      </c>
      <c r="K2" s="116"/>
      <c r="L2" s="117"/>
      <c r="Q2" s="5"/>
      <c r="R2" s="5"/>
      <c r="S2" s="5"/>
      <c r="T2" s="5"/>
    </row>
    <row r="3" spans="1:23" x14ac:dyDescent="0.3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2" x14ac:dyDescent="0.35">
      <c r="A4" s="118" t="s">
        <v>3795</v>
      </c>
      <c r="B4" s="118"/>
      <c r="C4" s="118"/>
      <c r="D4" s="118"/>
      <c r="E4" s="118"/>
      <c r="F4" s="10" t="s">
        <v>3796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106" t="s">
        <v>3797</v>
      </c>
      <c r="O4" s="107"/>
      <c r="P4" s="14">
        <v>1</v>
      </c>
      <c r="Q4" s="88"/>
      <c r="R4" s="89"/>
      <c r="S4" s="89"/>
      <c r="T4" s="89"/>
      <c r="U4" s="89"/>
      <c r="V4" s="90"/>
    </row>
    <row r="5" spans="1:23" ht="42" x14ac:dyDescent="0.35">
      <c r="A5" s="118" t="s">
        <v>3798</v>
      </c>
      <c r="B5" s="118"/>
      <c r="C5" s="118"/>
      <c r="D5" s="118"/>
      <c r="E5" s="118"/>
      <c r="F5" s="10" t="s">
        <v>3799</v>
      </c>
      <c r="G5" s="11">
        <f>ROUND(J5/M14/60,2)</f>
        <v>0</v>
      </c>
      <c r="H5" s="12">
        <f>ROUND(K5/M14/60,0)</f>
        <v>0</v>
      </c>
      <c r="I5" s="13">
        <f>G4+H4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106"/>
      <c r="O5" s="107"/>
      <c r="P5" s="14">
        <v>2</v>
      </c>
      <c r="Q5" s="88"/>
      <c r="R5" s="89"/>
      <c r="S5" s="89"/>
      <c r="T5" s="89"/>
      <c r="U5" s="89"/>
      <c r="V5" s="90"/>
    </row>
    <row r="6" spans="1:23" ht="64" x14ac:dyDescent="0.35">
      <c r="A6" s="108" t="s">
        <v>3800</v>
      </c>
      <c r="B6" s="108"/>
      <c r="C6" s="108"/>
      <c r="D6" s="108"/>
      <c r="E6" s="108"/>
      <c r="F6" s="3" t="s">
        <v>3801</v>
      </c>
      <c r="G6" s="15"/>
      <c r="H6" s="12">
        <f t="shared" ref="H6:H10" si="0">G6*0.23</f>
        <v>0</v>
      </c>
      <c r="I6" s="31">
        <f>ROUND(G6+H6,2)</f>
        <v>0</v>
      </c>
      <c r="J6" s="109" t="s">
        <v>3802</v>
      </c>
      <c r="K6" s="110"/>
      <c r="L6" s="111"/>
      <c r="P6" s="9" t="s">
        <v>3793</v>
      </c>
      <c r="Q6" s="1" t="s">
        <v>3794</v>
      </c>
      <c r="S6" s="5"/>
      <c r="T6" s="5"/>
    </row>
    <row r="7" spans="1:23" ht="64" x14ac:dyDescent="0.35">
      <c r="A7" s="108" t="s">
        <v>3803</v>
      </c>
      <c r="B7" s="108"/>
      <c r="C7" s="108"/>
      <c r="D7" s="108"/>
      <c r="E7" s="108"/>
      <c r="F7" s="3" t="s">
        <v>3804</v>
      </c>
      <c r="G7" s="15"/>
      <c r="H7" s="12">
        <f t="shared" si="0"/>
        <v>0</v>
      </c>
      <c r="I7" s="31">
        <f>ROUND(G6+H6,2)</f>
        <v>0</v>
      </c>
      <c r="J7" s="109" t="s">
        <v>3802</v>
      </c>
      <c r="K7" s="110"/>
      <c r="L7" s="111"/>
      <c r="P7" s="9"/>
      <c r="Q7" s="1"/>
      <c r="S7" s="5"/>
      <c r="T7" s="5"/>
    </row>
    <row r="8" spans="1:23" ht="53.5" x14ac:dyDescent="0.35">
      <c r="A8" s="108" t="s">
        <v>3805</v>
      </c>
      <c r="B8" s="108"/>
      <c r="C8" s="108"/>
      <c r="D8" s="108"/>
      <c r="E8" s="108"/>
      <c r="F8" s="3" t="s">
        <v>3806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106" t="s">
        <v>3807</v>
      </c>
      <c r="O8" s="107"/>
      <c r="P8" s="14">
        <v>1</v>
      </c>
      <c r="Q8" s="88"/>
      <c r="R8" s="89"/>
      <c r="S8" s="89"/>
      <c r="T8" s="89"/>
      <c r="U8" s="89"/>
      <c r="V8" s="90"/>
    </row>
    <row r="9" spans="1:23" ht="43" x14ac:dyDescent="0.35">
      <c r="A9" s="91" t="s">
        <v>3808</v>
      </c>
      <c r="B9" s="91"/>
      <c r="C9" s="91"/>
      <c r="D9" s="91"/>
      <c r="E9" s="91"/>
      <c r="F9" s="3" t="s">
        <v>3809</v>
      </c>
      <c r="G9" s="15"/>
      <c r="H9" s="12">
        <f t="shared" si="0"/>
        <v>0</v>
      </c>
      <c r="I9" s="31">
        <f>ROUND(G9+H9,2)</f>
        <v>0</v>
      </c>
      <c r="J9" s="92" t="s">
        <v>3802</v>
      </c>
      <c r="K9" s="93"/>
      <c r="L9" s="94"/>
      <c r="M9" s="1"/>
      <c r="N9" s="16"/>
      <c r="W9" s="17"/>
    </row>
    <row r="10" spans="1:23" ht="54" thickBot="1" x14ac:dyDescent="0.4">
      <c r="A10" s="91" t="s">
        <v>3810</v>
      </c>
      <c r="B10" s="91"/>
      <c r="C10" s="91"/>
      <c r="D10" s="91"/>
      <c r="E10" s="91"/>
      <c r="F10" s="3" t="s">
        <v>3811</v>
      </c>
      <c r="G10" s="18"/>
      <c r="H10" s="19">
        <f t="shared" si="0"/>
        <v>0</v>
      </c>
      <c r="I10" s="31">
        <f>ROUND(G10+H10,2)</f>
        <v>0</v>
      </c>
      <c r="J10" s="95" t="s">
        <v>3802</v>
      </c>
      <c r="K10" s="96"/>
      <c r="L10" s="97"/>
      <c r="M10" s="1"/>
      <c r="N10" s="1"/>
    </row>
    <row r="11" spans="1:23" ht="15" thickTop="1" x14ac:dyDescent="0.35">
      <c r="A11" s="20"/>
      <c r="B11" s="20"/>
      <c r="C11" s="20"/>
      <c r="D11" s="20"/>
      <c r="H11" s="20"/>
      <c r="I11" s="98"/>
      <c r="J11" s="99"/>
      <c r="K11" s="99"/>
      <c r="L11" s="100"/>
      <c r="M11" s="33" t="s">
        <v>3812</v>
      </c>
      <c r="N11" s="34"/>
      <c r="O11" s="1"/>
      <c r="P11" s="1"/>
      <c r="Q11" s="1"/>
      <c r="R11" s="1"/>
      <c r="S11" s="1"/>
      <c r="T11" s="1"/>
      <c r="U11" s="1"/>
      <c r="V11" s="21"/>
    </row>
    <row r="12" spans="1:23" ht="15" thickBot="1" x14ac:dyDescent="0.4">
      <c r="A12" s="20"/>
      <c r="B12" s="20"/>
      <c r="C12" s="20"/>
      <c r="D12" s="20"/>
      <c r="H12" s="22" t="s">
        <v>3813</v>
      </c>
      <c r="I12" s="101"/>
      <c r="J12" s="102"/>
      <c r="K12" s="102"/>
      <c r="L12" s="103"/>
      <c r="M12" s="104" t="s">
        <v>3814</v>
      </c>
      <c r="N12" s="105"/>
      <c r="O12" s="105"/>
      <c r="P12" s="105"/>
      <c r="Q12" s="105"/>
      <c r="R12" s="105"/>
      <c r="S12" s="105"/>
      <c r="T12" s="105"/>
      <c r="U12" s="105"/>
      <c r="V12" s="105"/>
    </row>
    <row r="13" spans="1:23" ht="15" thickTop="1" x14ac:dyDescent="0.35"/>
    <row r="14" spans="1:23" ht="34.5" customHeight="1" x14ac:dyDescent="0.3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18</v>
      </c>
      <c r="N14" s="25">
        <f>SUM(N16:N400)</f>
        <v>18</v>
      </c>
      <c r="P14" s="86" t="s">
        <v>3815</v>
      </c>
      <c r="Q14" s="87"/>
      <c r="R14" s="87"/>
      <c r="S14" s="87"/>
      <c r="T14" s="86" t="s">
        <v>3816</v>
      </c>
      <c r="U14" s="87"/>
      <c r="V14" s="87"/>
      <c r="W14" s="87"/>
    </row>
    <row r="15" spans="1:23" ht="73.5" x14ac:dyDescent="0.35">
      <c r="A15" s="35" t="s">
        <v>1</v>
      </c>
      <c r="B15" s="35" t="s">
        <v>2</v>
      </c>
      <c r="C15" s="36" t="s">
        <v>3</v>
      </c>
      <c r="D15" s="37" t="s">
        <v>4</v>
      </c>
      <c r="E15" s="37" t="s">
        <v>5</v>
      </c>
      <c r="F15" s="37" t="s">
        <v>6</v>
      </c>
      <c r="G15" s="37" t="s">
        <v>7</v>
      </c>
      <c r="H15" s="37" t="s">
        <v>8</v>
      </c>
      <c r="I15" s="37" t="s">
        <v>9</v>
      </c>
      <c r="J15" s="37" t="s">
        <v>10</v>
      </c>
      <c r="K15" s="37" t="s">
        <v>11</v>
      </c>
      <c r="L15" s="37" t="s">
        <v>12</v>
      </c>
      <c r="M15" s="37" t="s">
        <v>13</v>
      </c>
      <c r="N15" s="37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35">
      <c r="A16" s="38">
        <v>3899042</v>
      </c>
      <c r="B16" s="38" t="s">
        <v>3362</v>
      </c>
      <c r="C16" s="39" t="s">
        <v>3363</v>
      </c>
      <c r="D16" s="40" t="s">
        <v>14</v>
      </c>
      <c r="E16" s="40" t="s">
        <v>3344</v>
      </c>
      <c r="F16" s="40" t="s">
        <v>3344</v>
      </c>
      <c r="G16" s="40" t="s">
        <v>3345</v>
      </c>
      <c r="H16" s="40" t="s">
        <v>3344</v>
      </c>
      <c r="I16" s="40" t="s">
        <v>3364</v>
      </c>
      <c r="J16" s="40" t="s">
        <v>3365</v>
      </c>
      <c r="K16" s="41">
        <v>10</v>
      </c>
      <c r="L16" s="40">
        <v>648293</v>
      </c>
      <c r="M16" s="40">
        <v>391609</v>
      </c>
      <c r="N16" s="40">
        <v>1</v>
      </c>
      <c r="O16" s="42"/>
      <c r="P16" s="42"/>
      <c r="Q16" s="42"/>
      <c r="R16" s="17">
        <f>ROUND(Q16*0.23,2)</f>
        <v>0</v>
      </c>
      <c r="S16" s="27">
        <f>ROUND(Q16,2)+R16</f>
        <v>0</v>
      </c>
      <c r="T16" s="42"/>
      <c r="U16" s="42"/>
      <c r="V16" s="17">
        <f>ROUND(U16*0.23,2)</f>
        <v>0</v>
      </c>
      <c r="W16" s="27">
        <f>ROUND(U16,2)+V16</f>
        <v>0</v>
      </c>
    </row>
    <row r="17" spans="1:23" x14ac:dyDescent="0.35">
      <c r="A17" s="38">
        <v>3881679</v>
      </c>
      <c r="B17" s="38" t="s">
        <v>3396</v>
      </c>
      <c r="C17" s="39" t="s">
        <v>3397</v>
      </c>
      <c r="D17" s="40" t="s">
        <v>14</v>
      </c>
      <c r="E17" s="40" t="s">
        <v>3344</v>
      </c>
      <c r="F17" s="40" t="s">
        <v>3344</v>
      </c>
      <c r="G17" s="40" t="s">
        <v>3345</v>
      </c>
      <c r="H17" s="40" t="s">
        <v>3344</v>
      </c>
      <c r="I17" s="40" t="s">
        <v>1030</v>
      </c>
      <c r="J17" s="40" t="s">
        <v>1031</v>
      </c>
      <c r="K17" s="41">
        <v>22</v>
      </c>
      <c r="L17" s="40">
        <v>651138</v>
      </c>
      <c r="M17" s="40">
        <v>395387</v>
      </c>
      <c r="N17" s="40">
        <v>1</v>
      </c>
      <c r="O17" s="42"/>
      <c r="P17" s="42"/>
      <c r="Q17" s="42"/>
      <c r="R17" s="17">
        <f t="shared" ref="R17:R33" si="1">ROUND(Q17*0.23,2)</f>
        <v>0</v>
      </c>
      <c r="S17" s="27">
        <f t="shared" ref="S17:S33" si="2">ROUND(Q17,2)+R17</f>
        <v>0</v>
      </c>
      <c r="T17" s="42"/>
      <c r="U17" s="42"/>
      <c r="V17" s="17">
        <f t="shared" ref="V17:V33" si="3">ROUND(U17*0.23,2)</f>
        <v>0</v>
      </c>
      <c r="W17" s="27">
        <f t="shared" ref="W17:W33" si="4">ROUND(U17,2)+V17</f>
        <v>0</v>
      </c>
    </row>
    <row r="18" spans="1:23" x14ac:dyDescent="0.35">
      <c r="A18" s="38">
        <v>3900509</v>
      </c>
      <c r="B18" s="38" t="s">
        <v>3410</v>
      </c>
      <c r="C18" s="39" t="s">
        <v>3411</v>
      </c>
      <c r="D18" s="40" t="s">
        <v>14</v>
      </c>
      <c r="E18" s="40" t="s">
        <v>3344</v>
      </c>
      <c r="F18" s="40" t="s">
        <v>3344</v>
      </c>
      <c r="G18" s="40" t="s">
        <v>3345</v>
      </c>
      <c r="H18" s="40" t="s">
        <v>3344</v>
      </c>
      <c r="I18" s="40" t="s">
        <v>3412</v>
      </c>
      <c r="J18" s="40" t="s">
        <v>3413</v>
      </c>
      <c r="K18" s="41">
        <v>5</v>
      </c>
      <c r="L18" s="40">
        <v>651026</v>
      </c>
      <c r="M18" s="40">
        <v>394950</v>
      </c>
      <c r="N18" s="40">
        <v>1</v>
      </c>
      <c r="O18" s="42"/>
      <c r="P18" s="42"/>
      <c r="Q18" s="42"/>
      <c r="R18" s="17">
        <f t="shared" si="1"/>
        <v>0</v>
      </c>
      <c r="S18" s="27">
        <f t="shared" si="2"/>
        <v>0</v>
      </c>
      <c r="T18" s="42"/>
      <c r="U18" s="42"/>
      <c r="V18" s="17">
        <f t="shared" si="3"/>
        <v>0</v>
      </c>
      <c r="W18" s="27">
        <f t="shared" si="4"/>
        <v>0</v>
      </c>
    </row>
    <row r="19" spans="1:23" x14ac:dyDescent="0.35">
      <c r="A19" s="38">
        <v>8083048</v>
      </c>
      <c r="B19" s="38" t="s">
        <v>3414</v>
      </c>
      <c r="C19" s="39" t="s">
        <v>3415</v>
      </c>
      <c r="D19" s="40" t="s">
        <v>14</v>
      </c>
      <c r="E19" s="40" t="s">
        <v>3344</v>
      </c>
      <c r="F19" s="40" t="s">
        <v>3344</v>
      </c>
      <c r="G19" s="40" t="s">
        <v>3345</v>
      </c>
      <c r="H19" s="40" t="s">
        <v>3344</v>
      </c>
      <c r="I19" s="40" t="s">
        <v>243</v>
      </c>
      <c r="J19" s="40" t="s">
        <v>244</v>
      </c>
      <c r="K19" s="41">
        <v>7</v>
      </c>
      <c r="L19" s="40">
        <v>649516</v>
      </c>
      <c r="M19" s="40">
        <v>394295</v>
      </c>
      <c r="N19" s="40">
        <v>1</v>
      </c>
      <c r="O19" s="42"/>
      <c r="P19" s="42"/>
      <c r="Q19" s="42"/>
      <c r="R19" s="17">
        <f t="shared" si="1"/>
        <v>0</v>
      </c>
      <c r="S19" s="27">
        <f t="shared" si="2"/>
        <v>0</v>
      </c>
      <c r="T19" s="42"/>
      <c r="U19" s="42"/>
      <c r="V19" s="17">
        <f t="shared" si="3"/>
        <v>0</v>
      </c>
      <c r="W19" s="27">
        <f t="shared" si="4"/>
        <v>0</v>
      </c>
    </row>
    <row r="20" spans="1:23" x14ac:dyDescent="0.35">
      <c r="A20" s="38">
        <v>3900677</v>
      </c>
      <c r="B20" s="38" t="s">
        <v>3416</v>
      </c>
      <c r="C20" s="39" t="s">
        <v>3417</v>
      </c>
      <c r="D20" s="40" t="s">
        <v>14</v>
      </c>
      <c r="E20" s="40" t="s">
        <v>3344</v>
      </c>
      <c r="F20" s="40" t="s">
        <v>3344</v>
      </c>
      <c r="G20" s="40" t="s">
        <v>3345</v>
      </c>
      <c r="H20" s="40" t="s">
        <v>3344</v>
      </c>
      <c r="I20" s="40" t="s">
        <v>2674</v>
      </c>
      <c r="J20" s="40" t="s">
        <v>2675</v>
      </c>
      <c r="K20" s="41">
        <v>12</v>
      </c>
      <c r="L20" s="40">
        <v>650216</v>
      </c>
      <c r="M20" s="40">
        <v>398077</v>
      </c>
      <c r="N20" s="40">
        <v>1</v>
      </c>
      <c r="O20" s="42"/>
      <c r="P20" s="42"/>
      <c r="Q20" s="42"/>
      <c r="R20" s="17">
        <f t="shared" si="1"/>
        <v>0</v>
      </c>
      <c r="S20" s="27">
        <f t="shared" si="2"/>
        <v>0</v>
      </c>
      <c r="T20" s="42"/>
      <c r="U20" s="42"/>
      <c r="V20" s="17">
        <f t="shared" si="3"/>
        <v>0</v>
      </c>
      <c r="W20" s="27">
        <f t="shared" si="4"/>
        <v>0</v>
      </c>
    </row>
    <row r="21" spans="1:23" x14ac:dyDescent="0.35">
      <c r="A21" s="38">
        <v>3900867</v>
      </c>
      <c r="B21" s="38" t="s">
        <v>3443</v>
      </c>
      <c r="C21" s="39" t="s">
        <v>3444</v>
      </c>
      <c r="D21" s="40" t="s">
        <v>14</v>
      </c>
      <c r="E21" s="40" t="s">
        <v>3344</v>
      </c>
      <c r="F21" s="40" t="s">
        <v>3344</v>
      </c>
      <c r="G21" s="40" t="s">
        <v>3345</v>
      </c>
      <c r="H21" s="40" t="s">
        <v>3344</v>
      </c>
      <c r="I21" s="40" t="s">
        <v>411</v>
      </c>
      <c r="J21" s="40" t="s">
        <v>412</v>
      </c>
      <c r="K21" s="41">
        <v>27</v>
      </c>
      <c r="L21" s="40">
        <v>650051</v>
      </c>
      <c r="M21" s="40">
        <v>396432</v>
      </c>
      <c r="N21" s="40">
        <v>1</v>
      </c>
      <c r="O21" s="42"/>
      <c r="P21" s="42"/>
      <c r="Q21" s="42"/>
      <c r="R21" s="17">
        <f t="shared" si="1"/>
        <v>0</v>
      </c>
      <c r="S21" s="27">
        <f t="shared" si="2"/>
        <v>0</v>
      </c>
      <c r="T21" s="42"/>
      <c r="U21" s="42"/>
      <c r="V21" s="17">
        <f t="shared" si="3"/>
        <v>0</v>
      </c>
      <c r="W21" s="27">
        <f t="shared" si="4"/>
        <v>0</v>
      </c>
    </row>
    <row r="22" spans="1:23" x14ac:dyDescent="0.35">
      <c r="A22" s="38">
        <v>9633032</v>
      </c>
      <c r="B22" s="38" t="s">
        <v>3457</v>
      </c>
      <c r="C22" s="39" t="s">
        <v>3458</v>
      </c>
      <c r="D22" s="40" t="s">
        <v>14</v>
      </c>
      <c r="E22" s="40" t="s">
        <v>3344</v>
      </c>
      <c r="F22" s="40" t="s">
        <v>3344</v>
      </c>
      <c r="G22" s="40" t="s">
        <v>3345</v>
      </c>
      <c r="H22" s="40" t="s">
        <v>3344</v>
      </c>
      <c r="I22" s="40" t="s">
        <v>3459</v>
      </c>
      <c r="J22" s="40" t="s">
        <v>3460</v>
      </c>
      <c r="K22" s="41">
        <v>14</v>
      </c>
      <c r="L22" s="40">
        <v>649278</v>
      </c>
      <c r="M22" s="40">
        <v>399691</v>
      </c>
      <c r="N22" s="40">
        <v>1</v>
      </c>
      <c r="O22" s="42"/>
      <c r="P22" s="42"/>
      <c r="Q22" s="42"/>
      <c r="R22" s="17">
        <f t="shared" si="1"/>
        <v>0</v>
      </c>
      <c r="S22" s="27">
        <f t="shared" si="2"/>
        <v>0</v>
      </c>
      <c r="T22" s="42"/>
      <c r="U22" s="42"/>
      <c r="V22" s="17">
        <f t="shared" si="3"/>
        <v>0</v>
      </c>
      <c r="W22" s="27">
        <f t="shared" si="4"/>
        <v>0</v>
      </c>
    </row>
    <row r="23" spans="1:23" x14ac:dyDescent="0.35">
      <c r="A23" s="38">
        <v>3901944</v>
      </c>
      <c r="B23" s="38" t="s">
        <v>3469</v>
      </c>
      <c r="C23" s="39" t="s">
        <v>3470</v>
      </c>
      <c r="D23" s="40" t="s">
        <v>14</v>
      </c>
      <c r="E23" s="40" t="s">
        <v>3344</v>
      </c>
      <c r="F23" s="40" t="s">
        <v>3344</v>
      </c>
      <c r="G23" s="40" t="s">
        <v>3345</v>
      </c>
      <c r="H23" s="40" t="s">
        <v>3344</v>
      </c>
      <c r="I23" s="40" t="s">
        <v>1773</v>
      </c>
      <c r="J23" s="40" t="s">
        <v>1774</v>
      </c>
      <c r="K23" s="41">
        <v>4</v>
      </c>
      <c r="L23" s="40">
        <v>651657</v>
      </c>
      <c r="M23" s="40">
        <v>396441</v>
      </c>
      <c r="N23" s="40">
        <v>1</v>
      </c>
      <c r="O23" s="42"/>
      <c r="P23" s="42"/>
      <c r="Q23" s="42"/>
      <c r="R23" s="17">
        <f t="shared" si="1"/>
        <v>0</v>
      </c>
      <c r="S23" s="27">
        <f t="shared" si="2"/>
        <v>0</v>
      </c>
      <c r="T23" s="42"/>
      <c r="U23" s="42"/>
      <c r="V23" s="17">
        <f t="shared" si="3"/>
        <v>0</v>
      </c>
      <c r="W23" s="27">
        <f t="shared" si="4"/>
        <v>0</v>
      </c>
    </row>
    <row r="24" spans="1:23" x14ac:dyDescent="0.35">
      <c r="A24" s="38">
        <v>3902226</v>
      </c>
      <c r="B24" s="38" t="s">
        <v>3475</v>
      </c>
      <c r="C24" s="39" t="s">
        <v>3476</v>
      </c>
      <c r="D24" s="40" t="s">
        <v>14</v>
      </c>
      <c r="E24" s="40" t="s">
        <v>3344</v>
      </c>
      <c r="F24" s="40" t="s">
        <v>3344</v>
      </c>
      <c r="G24" s="40" t="s">
        <v>3345</v>
      </c>
      <c r="H24" s="40" t="s">
        <v>3344</v>
      </c>
      <c r="I24" s="40" t="s">
        <v>3477</v>
      </c>
      <c r="J24" s="40" t="s">
        <v>3478</v>
      </c>
      <c r="K24" s="41">
        <v>16</v>
      </c>
      <c r="L24" s="40">
        <v>651585</v>
      </c>
      <c r="M24" s="40">
        <v>395600</v>
      </c>
      <c r="N24" s="40">
        <v>1</v>
      </c>
      <c r="O24" s="42"/>
      <c r="P24" s="42"/>
      <c r="Q24" s="42"/>
      <c r="R24" s="17">
        <f t="shared" si="1"/>
        <v>0</v>
      </c>
      <c r="S24" s="27">
        <f t="shared" si="2"/>
        <v>0</v>
      </c>
      <c r="T24" s="42"/>
      <c r="U24" s="42"/>
      <c r="V24" s="17">
        <f t="shared" si="3"/>
        <v>0</v>
      </c>
      <c r="W24" s="27">
        <f t="shared" si="4"/>
        <v>0</v>
      </c>
    </row>
    <row r="25" spans="1:23" x14ac:dyDescent="0.35">
      <c r="A25" s="38">
        <v>3881805</v>
      </c>
      <c r="B25" s="38" t="s">
        <v>3479</v>
      </c>
      <c r="C25" s="39" t="s">
        <v>3480</v>
      </c>
      <c r="D25" s="40" t="s">
        <v>14</v>
      </c>
      <c r="E25" s="40" t="s">
        <v>3344</v>
      </c>
      <c r="F25" s="40" t="s">
        <v>3344</v>
      </c>
      <c r="G25" s="40" t="s">
        <v>3345</v>
      </c>
      <c r="H25" s="40" t="s">
        <v>3344</v>
      </c>
      <c r="I25" s="40" t="s">
        <v>3477</v>
      </c>
      <c r="J25" s="40" t="s">
        <v>3478</v>
      </c>
      <c r="K25" s="41">
        <v>19</v>
      </c>
      <c r="L25" s="40">
        <v>651662</v>
      </c>
      <c r="M25" s="40">
        <v>395672</v>
      </c>
      <c r="N25" s="40">
        <v>1</v>
      </c>
      <c r="O25" s="42"/>
      <c r="P25" s="42"/>
      <c r="Q25" s="42"/>
      <c r="R25" s="17">
        <f t="shared" si="1"/>
        <v>0</v>
      </c>
      <c r="S25" s="27">
        <f t="shared" si="2"/>
        <v>0</v>
      </c>
      <c r="T25" s="42"/>
      <c r="U25" s="42"/>
      <c r="V25" s="17">
        <f t="shared" si="3"/>
        <v>0</v>
      </c>
      <c r="W25" s="27">
        <f t="shared" si="4"/>
        <v>0</v>
      </c>
    </row>
    <row r="26" spans="1:23" x14ac:dyDescent="0.35">
      <c r="A26" s="38">
        <v>3902489</v>
      </c>
      <c r="B26" s="38" t="s">
        <v>3493</v>
      </c>
      <c r="C26" s="39" t="s">
        <v>3494</v>
      </c>
      <c r="D26" s="40" t="s">
        <v>14</v>
      </c>
      <c r="E26" s="40" t="s">
        <v>3344</v>
      </c>
      <c r="F26" s="40" t="s">
        <v>3344</v>
      </c>
      <c r="G26" s="40" t="s">
        <v>3345</v>
      </c>
      <c r="H26" s="40" t="s">
        <v>3344</v>
      </c>
      <c r="I26" s="40" t="s">
        <v>1999</v>
      </c>
      <c r="J26" s="40" t="s">
        <v>2000</v>
      </c>
      <c r="K26" s="41">
        <v>12</v>
      </c>
      <c r="L26" s="40">
        <v>649896</v>
      </c>
      <c r="M26" s="40">
        <v>397893</v>
      </c>
      <c r="N26" s="40">
        <v>1</v>
      </c>
      <c r="O26" s="42"/>
      <c r="P26" s="42"/>
      <c r="Q26" s="42"/>
      <c r="R26" s="17">
        <f t="shared" si="1"/>
        <v>0</v>
      </c>
      <c r="S26" s="27">
        <f t="shared" si="2"/>
        <v>0</v>
      </c>
      <c r="T26" s="42"/>
      <c r="U26" s="42"/>
      <c r="V26" s="17">
        <f t="shared" si="3"/>
        <v>0</v>
      </c>
      <c r="W26" s="27">
        <f t="shared" si="4"/>
        <v>0</v>
      </c>
    </row>
    <row r="27" spans="1:23" x14ac:dyDescent="0.35">
      <c r="A27" s="38">
        <v>3902514</v>
      </c>
      <c r="B27" s="38" t="s">
        <v>3495</v>
      </c>
      <c r="C27" s="39" t="s">
        <v>3496</v>
      </c>
      <c r="D27" s="40" t="s">
        <v>14</v>
      </c>
      <c r="E27" s="40" t="s">
        <v>3344</v>
      </c>
      <c r="F27" s="40" t="s">
        <v>3344</v>
      </c>
      <c r="G27" s="40" t="s">
        <v>3345</v>
      </c>
      <c r="H27" s="40" t="s">
        <v>3344</v>
      </c>
      <c r="I27" s="40" t="s">
        <v>3497</v>
      </c>
      <c r="J27" s="40" t="s">
        <v>3498</v>
      </c>
      <c r="K27" s="41">
        <v>1</v>
      </c>
      <c r="L27" s="40">
        <v>650312</v>
      </c>
      <c r="M27" s="40">
        <v>396221</v>
      </c>
      <c r="N27" s="40">
        <v>1</v>
      </c>
      <c r="O27" s="42"/>
      <c r="P27" s="42"/>
      <c r="Q27" s="42"/>
      <c r="R27" s="17">
        <f t="shared" si="1"/>
        <v>0</v>
      </c>
      <c r="S27" s="27">
        <f t="shared" si="2"/>
        <v>0</v>
      </c>
      <c r="T27" s="42"/>
      <c r="U27" s="42"/>
      <c r="V27" s="17">
        <f t="shared" si="3"/>
        <v>0</v>
      </c>
      <c r="W27" s="27">
        <f t="shared" si="4"/>
        <v>0</v>
      </c>
    </row>
    <row r="28" spans="1:23" x14ac:dyDescent="0.35">
      <c r="A28" s="38">
        <v>3880208</v>
      </c>
      <c r="B28" s="38" t="s">
        <v>3511</v>
      </c>
      <c r="C28" s="39" t="s">
        <v>3512</v>
      </c>
      <c r="D28" s="40" t="s">
        <v>14</v>
      </c>
      <c r="E28" s="40" t="s">
        <v>3344</v>
      </c>
      <c r="F28" s="40" t="s">
        <v>3344</v>
      </c>
      <c r="G28" s="40" t="s">
        <v>3345</v>
      </c>
      <c r="H28" s="40" t="s">
        <v>3344</v>
      </c>
      <c r="I28" s="40" t="s">
        <v>3513</v>
      </c>
      <c r="J28" s="40" t="s">
        <v>3514</v>
      </c>
      <c r="K28" s="41">
        <v>5</v>
      </c>
      <c r="L28" s="40">
        <v>649503</v>
      </c>
      <c r="M28" s="40">
        <v>396006</v>
      </c>
      <c r="N28" s="40">
        <v>1</v>
      </c>
      <c r="O28" s="42"/>
      <c r="P28" s="42"/>
      <c r="Q28" s="42"/>
      <c r="R28" s="17">
        <f t="shared" si="1"/>
        <v>0</v>
      </c>
      <c r="S28" s="27">
        <f t="shared" si="2"/>
        <v>0</v>
      </c>
      <c r="T28" s="42"/>
      <c r="U28" s="42"/>
      <c r="V28" s="17">
        <f t="shared" si="3"/>
        <v>0</v>
      </c>
      <c r="W28" s="27">
        <f t="shared" si="4"/>
        <v>0</v>
      </c>
    </row>
    <row r="29" spans="1:23" x14ac:dyDescent="0.35">
      <c r="A29" s="38">
        <v>3903133</v>
      </c>
      <c r="B29" s="38" t="s">
        <v>3520</v>
      </c>
      <c r="C29" s="39" t="s">
        <v>3521</v>
      </c>
      <c r="D29" s="40" t="s">
        <v>14</v>
      </c>
      <c r="E29" s="40" t="s">
        <v>3344</v>
      </c>
      <c r="F29" s="40" t="s">
        <v>3344</v>
      </c>
      <c r="G29" s="40" t="s">
        <v>3345</v>
      </c>
      <c r="H29" s="40" t="s">
        <v>3344</v>
      </c>
      <c r="I29" s="40" t="s">
        <v>3522</v>
      </c>
      <c r="J29" s="40" t="s">
        <v>3523</v>
      </c>
      <c r="K29" s="41">
        <v>5</v>
      </c>
      <c r="L29" s="40">
        <v>648085</v>
      </c>
      <c r="M29" s="40">
        <v>390931</v>
      </c>
      <c r="N29" s="40">
        <v>1</v>
      </c>
      <c r="O29" s="42"/>
      <c r="P29" s="42"/>
      <c r="Q29" s="42"/>
      <c r="R29" s="17">
        <f t="shared" si="1"/>
        <v>0</v>
      </c>
      <c r="S29" s="27">
        <f t="shared" si="2"/>
        <v>0</v>
      </c>
      <c r="T29" s="42"/>
      <c r="U29" s="42"/>
      <c r="V29" s="17">
        <f t="shared" si="3"/>
        <v>0</v>
      </c>
      <c r="W29" s="27">
        <f t="shared" si="4"/>
        <v>0</v>
      </c>
    </row>
    <row r="30" spans="1:23" x14ac:dyDescent="0.35">
      <c r="A30" s="38">
        <v>3903254</v>
      </c>
      <c r="B30" s="38" t="s">
        <v>3533</v>
      </c>
      <c r="C30" s="39" t="s">
        <v>3534</v>
      </c>
      <c r="D30" s="40" t="s">
        <v>14</v>
      </c>
      <c r="E30" s="40" t="s">
        <v>3344</v>
      </c>
      <c r="F30" s="40" t="s">
        <v>3344</v>
      </c>
      <c r="G30" s="40" t="s">
        <v>3345</v>
      </c>
      <c r="H30" s="40" t="s">
        <v>3344</v>
      </c>
      <c r="I30" s="40" t="s">
        <v>50</v>
      </c>
      <c r="J30" s="40" t="s">
        <v>51</v>
      </c>
      <c r="K30" s="41">
        <v>12</v>
      </c>
      <c r="L30" s="40">
        <v>649851</v>
      </c>
      <c r="M30" s="40">
        <v>396225</v>
      </c>
      <c r="N30" s="40">
        <v>1</v>
      </c>
      <c r="O30" s="42"/>
      <c r="P30" s="42"/>
      <c r="Q30" s="42"/>
      <c r="R30" s="17">
        <f t="shared" si="1"/>
        <v>0</v>
      </c>
      <c r="S30" s="27">
        <f t="shared" si="2"/>
        <v>0</v>
      </c>
      <c r="T30" s="42"/>
      <c r="U30" s="42"/>
      <c r="V30" s="17">
        <f t="shared" si="3"/>
        <v>0</v>
      </c>
      <c r="W30" s="27">
        <f t="shared" si="4"/>
        <v>0</v>
      </c>
    </row>
    <row r="31" spans="1:23" x14ac:dyDescent="0.35">
      <c r="A31" s="38">
        <v>3880206</v>
      </c>
      <c r="B31" s="38" t="s">
        <v>3535</v>
      </c>
      <c r="C31" s="39" t="s">
        <v>3536</v>
      </c>
      <c r="D31" s="40" t="s">
        <v>14</v>
      </c>
      <c r="E31" s="40" t="s">
        <v>3344</v>
      </c>
      <c r="F31" s="40" t="s">
        <v>3344</v>
      </c>
      <c r="G31" s="40" t="s">
        <v>3345</v>
      </c>
      <c r="H31" s="40" t="s">
        <v>3344</v>
      </c>
      <c r="I31" s="40" t="s">
        <v>50</v>
      </c>
      <c r="J31" s="40" t="s">
        <v>51</v>
      </c>
      <c r="K31" s="41">
        <v>3</v>
      </c>
      <c r="L31" s="40">
        <v>649726</v>
      </c>
      <c r="M31" s="40">
        <v>396243</v>
      </c>
      <c r="N31" s="40">
        <v>1</v>
      </c>
      <c r="O31" s="42"/>
      <c r="P31" s="42"/>
      <c r="Q31" s="42"/>
      <c r="R31" s="17">
        <f t="shared" si="1"/>
        <v>0</v>
      </c>
      <c r="S31" s="27">
        <f t="shared" si="2"/>
        <v>0</v>
      </c>
      <c r="T31" s="42"/>
      <c r="U31" s="42"/>
      <c r="V31" s="17">
        <f t="shared" si="3"/>
        <v>0</v>
      </c>
      <c r="W31" s="27">
        <f t="shared" si="4"/>
        <v>0</v>
      </c>
    </row>
    <row r="32" spans="1:23" x14ac:dyDescent="0.35">
      <c r="A32" s="38">
        <v>9633083</v>
      </c>
      <c r="B32" s="38" t="s">
        <v>3547</v>
      </c>
      <c r="C32" s="39" t="s">
        <v>3548</v>
      </c>
      <c r="D32" s="40" t="s">
        <v>14</v>
      </c>
      <c r="E32" s="40" t="s">
        <v>3344</v>
      </c>
      <c r="F32" s="40" t="s">
        <v>3344</v>
      </c>
      <c r="G32" s="40" t="s">
        <v>3345</v>
      </c>
      <c r="H32" s="40" t="s">
        <v>3344</v>
      </c>
      <c r="I32" s="40" t="s">
        <v>3545</v>
      </c>
      <c r="J32" s="40" t="s">
        <v>3546</v>
      </c>
      <c r="K32" s="41">
        <v>81</v>
      </c>
      <c r="L32" s="40">
        <v>648109</v>
      </c>
      <c r="M32" s="40">
        <v>392276</v>
      </c>
      <c r="N32" s="40">
        <v>1</v>
      </c>
      <c r="O32" s="42"/>
      <c r="P32" s="42"/>
      <c r="Q32" s="42"/>
      <c r="R32" s="17">
        <f t="shared" si="1"/>
        <v>0</v>
      </c>
      <c r="S32" s="27">
        <f t="shared" si="2"/>
        <v>0</v>
      </c>
      <c r="T32" s="42"/>
      <c r="U32" s="42"/>
      <c r="V32" s="17">
        <f t="shared" si="3"/>
        <v>0</v>
      </c>
      <c r="W32" s="27">
        <f t="shared" si="4"/>
        <v>0</v>
      </c>
    </row>
    <row r="33" spans="1:23" x14ac:dyDescent="0.35">
      <c r="A33" s="38">
        <v>3904614</v>
      </c>
      <c r="B33" s="38" t="s">
        <v>3577</v>
      </c>
      <c r="C33" s="39" t="s">
        <v>3578</v>
      </c>
      <c r="D33" s="40" t="s">
        <v>14</v>
      </c>
      <c r="E33" s="40" t="s">
        <v>3344</v>
      </c>
      <c r="F33" s="40" t="s">
        <v>3344</v>
      </c>
      <c r="G33" s="40" t="s">
        <v>3345</v>
      </c>
      <c r="H33" s="40" t="s">
        <v>3344</v>
      </c>
      <c r="I33" s="40" t="s">
        <v>3579</v>
      </c>
      <c r="J33" s="40" t="s">
        <v>3580</v>
      </c>
      <c r="K33" s="41">
        <v>7</v>
      </c>
      <c r="L33" s="40">
        <v>649383</v>
      </c>
      <c r="M33" s="40">
        <v>393740</v>
      </c>
      <c r="N33" s="40">
        <v>1</v>
      </c>
      <c r="O33" s="42"/>
      <c r="P33" s="42"/>
      <c r="Q33" s="42"/>
      <c r="R33" s="17">
        <f t="shared" si="1"/>
        <v>0</v>
      </c>
      <c r="S33" s="27">
        <f t="shared" si="2"/>
        <v>0</v>
      </c>
      <c r="T33" s="42"/>
      <c r="U33" s="42"/>
      <c r="V33" s="17">
        <f t="shared" si="3"/>
        <v>0</v>
      </c>
      <c r="W33" s="27">
        <f t="shared" si="4"/>
        <v>0</v>
      </c>
    </row>
  </sheetData>
  <sheetProtection algorithmName="SHA-512" hashValue="xS69HdMTkBkgYoLVk3EUH6nCensVEuEA1WQSDMNUkXfrEH80vdErnqZv8J/ENxd6ol0CJIy/PLAkUEdOOKSCeg==" saltValue="t58J5hWMsCfN3v1ePofRIQ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2"/>
  <sheetViews>
    <sheetView topLeftCell="A10" workbookViewId="0">
      <selection activeCell="T16" sqref="T16:U32"/>
    </sheetView>
  </sheetViews>
  <sheetFormatPr defaultColWidth="8.7265625" defaultRowHeight="14.5" x14ac:dyDescent="0.35"/>
  <cols>
    <col min="1" max="1" width="8.7265625" style="4"/>
    <col min="2" max="2" width="12.54296875" style="4" customWidth="1"/>
    <col min="3" max="11" width="8.7265625" style="4"/>
    <col min="12" max="12" width="14.54296875" style="4" customWidth="1"/>
    <col min="13" max="14" width="8.7265625" style="4"/>
    <col min="15" max="15" width="15.453125" style="4" customWidth="1"/>
    <col min="16" max="16" width="12.81640625" style="4" customWidth="1"/>
    <col min="17" max="17" width="19.54296875" style="4" customWidth="1"/>
    <col min="18" max="18" width="8.7265625" style="4"/>
    <col min="19" max="19" width="14.26953125" style="4" customWidth="1"/>
    <col min="20" max="20" width="8.7265625" style="4"/>
    <col min="21" max="21" width="18.81640625" style="4" customWidth="1"/>
    <col min="22" max="22" width="8.7265625" style="4"/>
    <col min="23" max="23" width="15.26953125" style="4" customWidth="1"/>
    <col min="24" max="16384" width="8.7265625" style="4"/>
  </cols>
  <sheetData>
    <row r="1" spans="1:23" ht="15" thickBot="1" x14ac:dyDescent="0.4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" thickTop="1" x14ac:dyDescent="0.35">
      <c r="A2" s="1">
        <v>56</v>
      </c>
      <c r="B2" s="1">
        <f>M14</f>
        <v>17</v>
      </c>
      <c r="C2" s="1" t="str">
        <f>E16</f>
        <v>RADOM</v>
      </c>
      <c r="D2" s="1"/>
      <c r="E2" s="1"/>
      <c r="F2" s="1"/>
      <c r="G2" s="112" t="s">
        <v>3787</v>
      </c>
      <c r="H2" s="113"/>
      <c r="I2" s="114"/>
      <c r="J2" s="115" t="s">
        <v>3788</v>
      </c>
      <c r="K2" s="116"/>
      <c r="L2" s="117"/>
      <c r="Q2" s="5"/>
      <c r="R2" s="5"/>
      <c r="S2" s="5"/>
      <c r="T2" s="5"/>
    </row>
    <row r="3" spans="1:23" x14ac:dyDescent="0.3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2" x14ac:dyDescent="0.35">
      <c r="A4" s="118" t="s">
        <v>3795</v>
      </c>
      <c r="B4" s="118"/>
      <c r="C4" s="118"/>
      <c r="D4" s="118"/>
      <c r="E4" s="118"/>
      <c r="F4" s="10" t="s">
        <v>3796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106" t="s">
        <v>3797</v>
      </c>
      <c r="O4" s="107"/>
      <c r="P4" s="14">
        <v>1</v>
      </c>
      <c r="Q4" s="88"/>
      <c r="R4" s="89"/>
      <c r="S4" s="89"/>
      <c r="T4" s="89"/>
      <c r="U4" s="89"/>
      <c r="V4" s="90"/>
    </row>
    <row r="5" spans="1:23" ht="42" x14ac:dyDescent="0.35">
      <c r="A5" s="118" t="s">
        <v>3798</v>
      </c>
      <c r="B5" s="118"/>
      <c r="C5" s="118"/>
      <c r="D5" s="118"/>
      <c r="E5" s="118"/>
      <c r="F5" s="10" t="s">
        <v>3799</v>
      </c>
      <c r="G5" s="11">
        <f>ROUND(J5/M14/60,2)</f>
        <v>0</v>
      </c>
      <c r="H5" s="12">
        <f>ROUND(K5/M14/60,0)</f>
        <v>0</v>
      </c>
      <c r="I5" s="13">
        <f>G4+H4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106"/>
      <c r="O5" s="107"/>
      <c r="P5" s="14">
        <v>2</v>
      </c>
      <c r="Q5" s="88"/>
      <c r="R5" s="89"/>
      <c r="S5" s="89"/>
      <c r="T5" s="89"/>
      <c r="U5" s="89"/>
      <c r="V5" s="90"/>
    </row>
    <row r="6" spans="1:23" ht="64" x14ac:dyDescent="0.35">
      <c r="A6" s="108" t="s">
        <v>3800</v>
      </c>
      <c r="B6" s="108"/>
      <c r="C6" s="108"/>
      <c r="D6" s="108"/>
      <c r="E6" s="108"/>
      <c r="F6" s="3" t="s">
        <v>3801</v>
      </c>
      <c r="G6" s="15"/>
      <c r="H6" s="12">
        <f t="shared" ref="H6:H10" si="0">G6*0.23</f>
        <v>0</v>
      </c>
      <c r="I6" s="31">
        <f>ROUND(G6+H6,2)</f>
        <v>0</v>
      </c>
      <c r="J6" s="109" t="s">
        <v>3802</v>
      </c>
      <c r="K6" s="110"/>
      <c r="L6" s="111"/>
      <c r="P6" s="9" t="s">
        <v>3793</v>
      </c>
      <c r="Q6" s="1" t="s">
        <v>3794</v>
      </c>
      <c r="S6" s="5"/>
      <c r="T6" s="5"/>
    </row>
    <row r="7" spans="1:23" ht="64" x14ac:dyDescent="0.35">
      <c r="A7" s="108" t="s">
        <v>3803</v>
      </c>
      <c r="B7" s="108"/>
      <c r="C7" s="108"/>
      <c r="D7" s="108"/>
      <c r="E7" s="108"/>
      <c r="F7" s="3" t="s">
        <v>3804</v>
      </c>
      <c r="G7" s="15"/>
      <c r="H7" s="12">
        <f t="shared" si="0"/>
        <v>0</v>
      </c>
      <c r="I7" s="31">
        <f>ROUND(G6+H6,2)</f>
        <v>0</v>
      </c>
      <c r="J7" s="109" t="s">
        <v>3802</v>
      </c>
      <c r="K7" s="110"/>
      <c r="L7" s="111"/>
      <c r="P7" s="9"/>
      <c r="Q7" s="1"/>
      <c r="S7" s="5"/>
      <c r="T7" s="5"/>
    </row>
    <row r="8" spans="1:23" ht="53.5" x14ac:dyDescent="0.35">
      <c r="A8" s="108" t="s">
        <v>3805</v>
      </c>
      <c r="B8" s="108"/>
      <c r="C8" s="108"/>
      <c r="D8" s="108"/>
      <c r="E8" s="108"/>
      <c r="F8" s="3" t="s">
        <v>3806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106" t="s">
        <v>3807</v>
      </c>
      <c r="O8" s="107"/>
      <c r="P8" s="14">
        <v>1</v>
      </c>
      <c r="Q8" s="88"/>
      <c r="R8" s="89"/>
      <c r="S8" s="89"/>
      <c r="T8" s="89"/>
      <c r="U8" s="89"/>
      <c r="V8" s="90"/>
    </row>
    <row r="9" spans="1:23" ht="43" x14ac:dyDescent="0.35">
      <c r="A9" s="91" t="s">
        <v>3808</v>
      </c>
      <c r="B9" s="91"/>
      <c r="C9" s="91"/>
      <c r="D9" s="91"/>
      <c r="E9" s="91"/>
      <c r="F9" s="3" t="s">
        <v>3809</v>
      </c>
      <c r="G9" s="15"/>
      <c r="H9" s="12">
        <f t="shared" si="0"/>
        <v>0</v>
      </c>
      <c r="I9" s="31">
        <f>ROUND(G9+H9,2)</f>
        <v>0</v>
      </c>
      <c r="J9" s="92" t="s">
        <v>3802</v>
      </c>
      <c r="K9" s="93"/>
      <c r="L9" s="94"/>
      <c r="M9" s="1"/>
      <c r="N9" s="16"/>
      <c r="W9" s="17"/>
    </row>
    <row r="10" spans="1:23" ht="54" thickBot="1" x14ac:dyDescent="0.4">
      <c r="A10" s="91" t="s">
        <v>3810</v>
      </c>
      <c r="B10" s="91"/>
      <c r="C10" s="91"/>
      <c r="D10" s="91"/>
      <c r="E10" s="91"/>
      <c r="F10" s="3" t="s">
        <v>3811</v>
      </c>
      <c r="G10" s="18"/>
      <c r="H10" s="19">
        <f t="shared" si="0"/>
        <v>0</v>
      </c>
      <c r="I10" s="31">
        <f>ROUND(G10+H10,2)</f>
        <v>0</v>
      </c>
      <c r="J10" s="95" t="s">
        <v>3802</v>
      </c>
      <c r="K10" s="96"/>
      <c r="L10" s="97"/>
      <c r="M10" s="1"/>
      <c r="N10" s="1"/>
    </row>
    <row r="11" spans="1:23" ht="15" thickTop="1" x14ac:dyDescent="0.35">
      <c r="A11" s="20"/>
      <c r="B11" s="20"/>
      <c r="C11" s="20"/>
      <c r="D11" s="20"/>
      <c r="H11" s="20"/>
      <c r="I11" s="98"/>
      <c r="J11" s="99"/>
      <c r="K11" s="99"/>
      <c r="L11" s="100"/>
      <c r="M11" s="33" t="s">
        <v>3812</v>
      </c>
      <c r="N11" s="34"/>
      <c r="O11" s="1"/>
      <c r="P11" s="1"/>
      <c r="Q11" s="1"/>
      <c r="R11" s="1"/>
      <c r="S11" s="1"/>
      <c r="T11" s="1"/>
      <c r="U11" s="1"/>
      <c r="V11" s="21"/>
    </row>
    <row r="12" spans="1:23" ht="15" thickBot="1" x14ac:dyDescent="0.4">
      <c r="A12" s="20"/>
      <c r="B12" s="20"/>
      <c r="C12" s="20"/>
      <c r="D12" s="20"/>
      <c r="H12" s="22" t="s">
        <v>3813</v>
      </c>
      <c r="I12" s="101"/>
      <c r="J12" s="102"/>
      <c r="K12" s="102"/>
      <c r="L12" s="103"/>
      <c r="M12" s="104" t="s">
        <v>3814</v>
      </c>
      <c r="N12" s="105"/>
      <c r="O12" s="105"/>
      <c r="P12" s="105"/>
      <c r="Q12" s="105"/>
      <c r="R12" s="105"/>
      <c r="S12" s="105"/>
      <c r="T12" s="105"/>
      <c r="U12" s="105"/>
      <c r="V12" s="105"/>
    </row>
    <row r="13" spans="1:23" ht="15" thickTop="1" x14ac:dyDescent="0.35"/>
    <row r="14" spans="1:23" ht="34.5" customHeight="1" x14ac:dyDescent="0.3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17</v>
      </c>
      <c r="N14" s="25">
        <f>SUM(N16:N400)</f>
        <v>17</v>
      </c>
      <c r="P14" s="86" t="s">
        <v>3815</v>
      </c>
      <c r="Q14" s="87"/>
      <c r="R14" s="87"/>
      <c r="S14" s="87"/>
      <c r="T14" s="86" t="s">
        <v>3816</v>
      </c>
      <c r="U14" s="87"/>
      <c r="V14" s="87"/>
      <c r="W14" s="87"/>
    </row>
    <row r="15" spans="1:23" ht="73.5" x14ac:dyDescent="0.35">
      <c r="A15" s="35" t="s">
        <v>1</v>
      </c>
      <c r="B15" s="35" t="s">
        <v>2</v>
      </c>
      <c r="C15" s="36" t="s">
        <v>3</v>
      </c>
      <c r="D15" s="37" t="s">
        <v>4</v>
      </c>
      <c r="E15" s="37" t="s">
        <v>5</v>
      </c>
      <c r="F15" s="37" t="s">
        <v>6</v>
      </c>
      <c r="G15" s="37" t="s">
        <v>7</v>
      </c>
      <c r="H15" s="37" t="s">
        <v>8</v>
      </c>
      <c r="I15" s="37" t="s">
        <v>9</v>
      </c>
      <c r="J15" s="37" t="s">
        <v>10</v>
      </c>
      <c r="K15" s="37" t="s">
        <v>11</v>
      </c>
      <c r="L15" s="37" t="s">
        <v>12</v>
      </c>
      <c r="M15" s="37" t="s">
        <v>13</v>
      </c>
      <c r="N15" s="37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35">
      <c r="A16" s="38">
        <v>3899717</v>
      </c>
      <c r="B16" s="38" t="s">
        <v>3388</v>
      </c>
      <c r="C16" s="39" t="s">
        <v>3389</v>
      </c>
      <c r="D16" s="40" t="s">
        <v>14</v>
      </c>
      <c r="E16" s="40" t="s">
        <v>3344</v>
      </c>
      <c r="F16" s="40" t="s">
        <v>3344</v>
      </c>
      <c r="G16" s="40" t="s">
        <v>3345</v>
      </c>
      <c r="H16" s="40" t="s">
        <v>3344</v>
      </c>
      <c r="I16" s="40" t="s">
        <v>3390</v>
      </c>
      <c r="J16" s="40" t="s">
        <v>3391</v>
      </c>
      <c r="K16" s="41">
        <v>13</v>
      </c>
      <c r="L16" s="40">
        <v>649865</v>
      </c>
      <c r="M16" s="40">
        <v>393498</v>
      </c>
      <c r="N16" s="40">
        <v>1</v>
      </c>
      <c r="O16" s="42"/>
      <c r="P16" s="42"/>
      <c r="Q16" s="42"/>
      <c r="R16" s="17">
        <f>ROUND(Q16*0.23,2)</f>
        <v>0</v>
      </c>
      <c r="S16" s="27">
        <f>ROUND(Q16,2)+R16</f>
        <v>0</v>
      </c>
      <c r="T16" s="42"/>
      <c r="U16" s="42"/>
      <c r="V16" s="17">
        <f>ROUND(U16*0.23,2)</f>
        <v>0</v>
      </c>
      <c r="W16" s="27">
        <f>ROUND(U16,2)+V16</f>
        <v>0</v>
      </c>
    </row>
    <row r="17" spans="1:23" x14ac:dyDescent="0.35">
      <c r="A17" s="38">
        <v>3890236</v>
      </c>
      <c r="B17" s="38" t="s">
        <v>3394</v>
      </c>
      <c r="C17" s="39" t="s">
        <v>3395</v>
      </c>
      <c r="D17" s="40" t="s">
        <v>14</v>
      </c>
      <c r="E17" s="40" t="s">
        <v>3344</v>
      </c>
      <c r="F17" s="40" t="s">
        <v>3344</v>
      </c>
      <c r="G17" s="40" t="s">
        <v>3345</v>
      </c>
      <c r="H17" s="40" t="s">
        <v>3344</v>
      </c>
      <c r="I17" s="40" t="s">
        <v>3390</v>
      </c>
      <c r="J17" s="40" t="s">
        <v>3391</v>
      </c>
      <c r="K17" s="41">
        <v>2</v>
      </c>
      <c r="L17" s="40">
        <v>649752</v>
      </c>
      <c r="M17" s="40">
        <v>393490</v>
      </c>
      <c r="N17" s="40">
        <v>1</v>
      </c>
      <c r="O17" s="42"/>
      <c r="P17" s="42"/>
      <c r="Q17" s="42"/>
      <c r="R17" s="17">
        <f t="shared" ref="R17:R32" si="1">ROUND(Q17*0.23,2)</f>
        <v>0</v>
      </c>
      <c r="S17" s="27">
        <f t="shared" ref="S17:S32" si="2">ROUND(Q17,2)+R17</f>
        <v>0</v>
      </c>
      <c r="T17" s="42"/>
      <c r="U17" s="42"/>
      <c r="V17" s="17">
        <f t="shared" ref="V17:V32" si="3">ROUND(U17*0.23,2)</f>
        <v>0</v>
      </c>
      <c r="W17" s="27">
        <f t="shared" ref="W17:W32" si="4">ROUND(U17,2)+V17</f>
        <v>0</v>
      </c>
    </row>
    <row r="18" spans="1:23" x14ac:dyDescent="0.35">
      <c r="A18" s="38">
        <v>3900692</v>
      </c>
      <c r="B18" s="38" t="s">
        <v>3418</v>
      </c>
      <c r="C18" s="39" t="s">
        <v>3419</v>
      </c>
      <c r="D18" s="40" t="s">
        <v>14</v>
      </c>
      <c r="E18" s="40" t="s">
        <v>3344</v>
      </c>
      <c r="F18" s="40" t="s">
        <v>3344</v>
      </c>
      <c r="G18" s="40" t="s">
        <v>3345</v>
      </c>
      <c r="H18" s="40" t="s">
        <v>3344</v>
      </c>
      <c r="I18" s="40" t="s">
        <v>3420</v>
      </c>
      <c r="J18" s="40" t="s">
        <v>3421</v>
      </c>
      <c r="K18" s="41">
        <v>2</v>
      </c>
      <c r="L18" s="40">
        <v>647614</v>
      </c>
      <c r="M18" s="40">
        <v>395050</v>
      </c>
      <c r="N18" s="40">
        <v>1</v>
      </c>
      <c r="O18" s="42"/>
      <c r="P18" s="42"/>
      <c r="Q18" s="42"/>
      <c r="R18" s="17">
        <f t="shared" si="1"/>
        <v>0</v>
      </c>
      <c r="S18" s="27">
        <f t="shared" si="2"/>
        <v>0</v>
      </c>
      <c r="T18" s="42"/>
      <c r="U18" s="42"/>
      <c r="V18" s="17">
        <f t="shared" si="3"/>
        <v>0</v>
      </c>
      <c r="W18" s="27">
        <f t="shared" si="4"/>
        <v>0</v>
      </c>
    </row>
    <row r="19" spans="1:23" x14ac:dyDescent="0.35">
      <c r="A19" s="38">
        <v>3894863</v>
      </c>
      <c r="B19" s="38" t="s">
        <v>3422</v>
      </c>
      <c r="C19" s="39" t="s">
        <v>3423</v>
      </c>
      <c r="D19" s="40" t="s">
        <v>14</v>
      </c>
      <c r="E19" s="40" t="s">
        <v>3344</v>
      </c>
      <c r="F19" s="40" t="s">
        <v>3344</v>
      </c>
      <c r="G19" s="40" t="s">
        <v>3345</v>
      </c>
      <c r="H19" s="40" t="s">
        <v>3344</v>
      </c>
      <c r="I19" s="40" t="s">
        <v>3424</v>
      </c>
      <c r="J19" s="40" t="s">
        <v>3425</v>
      </c>
      <c r="K19" s="41">
        <v>1</v>
      </c>
      <c r="L19" s="40">
        <v>645079</v>
      </c>
      <c r="M19" s="40">
        <v>389956</v>
      </c>
      <c r="N19" s="40">
        <v>1</v>
      </c>
      <c r="O19" s="42"/>
      <c r="P19" s="42"/>
      <c r="Q19" s="42"/>
      <c r="R19" s="17">
        <f t="shared" si="1"/>
        <v>0</v>
      </c>
      <c r="S19" s="27">
        <f t="shared" si="2"/>
        <v>0</v>
      </c>
      <c r="T19" s="42"/>
      <c r="U19" s="42"/>
      <c r="V19" s="17">
        <f t="shared" si="3"/>
        <v>0</v>
      </c>
      <c r="W19" s="27">
        <f t="shared" si="4"/>
        <v>0</v>
      </c>
    </row>
    <row r="20" spans="1:23" x14ac:dyDescent="0.35">
      <c r="A20" s="38">
        <v>3890619</v>
      </c>
      <c r="B20" s="38" t="s">
        <v>3445</v>
      </c>
      <c r="C20" s="39" t="s">
        <v>3446</v>
      </c>
      <c r="D20" s="40" t="s">
        <v>14</v>
      </c>
      <c r="E20" s="40" t="s">
        <v>3344</v>
      </c>
      <c r="F20" s="40" t="s">
        <v>3344</v>
      </c>
      <c r="G20" s="40" t="s">
        <v>3345</v>
      </c>
      <c r="H20" s="40" t="s">
        <v>3344</v>
      </c>
      <c r="I20" s="40" t="s">
        <v>3447</v>
      </c>
      <c r="J20" s="40" t="s">
        <v>3448</v>
      </c>
      <c r="K20" s="41">
        <v>29</v>
      </c>
      <c r="L20" s="40">
        <v>652317</v>
      </c>
      <c r="M20" s="40">
        <v>392324</v>
      </c>
      <c r="N20" s="40">
        <v>1</v>
      </c>
      <c r="O20" s="42"/>
      <c r="P20" s="42"/>
      <c r="Q20" s="42"/>
      <c r="R20" s="17">
        <f t="shared" si="1"/>
        <v>0</v>
      </c>
      <c r="S20" s="27">
        <f t="shared" si="2"/>
        <v>0</v>
      </c>
      <c r="T20" s="42"/>
      <c r="U20" s="42"/>
      <c r="V20" s="17">
        <f t="shared" si="3"/>
        <v>0</v>
      </c>
      <c r="W20" s="27">
        <f t="shared" si="4"/>
        <v>0</v>
      </c>
    </row>
    <row r="21" spans="1:23" x14ac:dyDescent="0.35">
      <c r="A21" s="38">
        <v>8773695</v>
      </c>
      <c r="B21" s="38" t="s">
        <v>3455</v>
      </c>
      <c r="C21" s="39" t="s">
        <v>3456</v>
      </c>
      <c r="D21" s="40" t="s">
        <v>14</v>
      </c>
      <c r="E21" s="40" t="s">
        <v>3344</v>
      </c>
      <c r="F21" s="40" t="s">
        <v>3344</v>
      </c>
      <c r="G21" s="40" t="s">
        <v>3345</v>
      </c>
      <c r="H21" s="40" t="s">
        <v>3344</v>
      </c>
      <c r="I21" s="40" t="s">
        <v>253</v>
      </c>
      <c r="J21" s="40" t="s">
        <v>254</v>
      </c>
      <c r="K21" s="41">
        <v>37</v>
      </c>
      <c r="L21" s="40">
        <v>651383</v>
      </c>
      <c r="M21" s="40">
        <v>394090</v>
      </c>
      <c r="N21" s="40">
        <v>1</v>
      </c>
      <c r="O21" s="42"/>
      <c r="P21" s="42"/>
      <c r="Q21" s="42"/>
      <c r="R21" s="17">
        <f t="shared" si="1"/>
        <v>0</v>
      </c>
      <c r="S21" s="27">
        <f t="shared" si="2"/>
        <v>0</v>
      </c>
      <c r="T21" s="42"/>
      <c r="U21" s="42"/>
      <c r="V21" s="17">
        <f t="shared" si="3"/>
        <v>0</v>
      </c>
      <c r="W21" s="27">
        <f t="shared" si="4"/>
        <v>0</v>
      </c>
    </row>
    <row r="22" spans="1:23" x14ac:dyDescent="0.35">
      <c r="A22" s="38">
        <v>3890306</v>
      </c>
      <c r="B22" s="38" t="s">
        <v>3481</v>
      </c>
      <c r="C22" s="39" t="s">
        <v>3482</v>
      </c>
      <c r="D22" s="40" t="s">
        <v>14</v>
      </c>
      <c r="E22" s="40" t="s">
        <v>3344</v>
      </c>
      <c r="F22" s="40" t="s">
        <v>3344</v>
      </c>
      <c r="G22" s="40" t="s">
        <v>3345</v>
      </c>
      <c r="H22" s="40" t="s">
        <v>3344</v>
      </c>
      <c r="I22" s="40" t="s">
        <v>3483</v>
      </c>
      <c r="J22" s="40" t="s">
        <v>3484</v>
      </c>
      <c r="K22" s="41">
        <v>19</v>
      </c>
      <c r="L22" s="40">
        <v>649801</v>
      </c>
      <c r="M22" s="40">
        <v>392706</v>
      </c>
      <c r="N22" s="40">
        <v>1</v>
      </c>
      <c r="O22" s="42"/>
      <c r="P22" s="42"/>
      <c r="Q22" s="42"/>
      <c r="R22" s="17">
        <f t="shared" si="1"/>
        <v>0</v>
      </c>
      <c r="S22" s="27">
        <f t="shared" si="2"/>
        <v>0</v>
      </c>
      <c r="T22" s="42"/>
      <c r="U22" s="42"/>
      <c r="V22" s="17">
        <f t="shared" si="3"/>
        <v>0</v>
      </c>
      <c r="W22" s="27">
        <f t="shared" si="4"/>
        <v>0</v>
      </c>
    </row>
    <row r="23" spans="1:23" x14ac:dyDescent="0.35">
      <c r="A23" s="38">
        <v>3902251</v>
      </c>
      <c r="B23" s="38" t="s">
        <v>3487</v>
      </c>
      <c r="C23" s="39" t="s">
        <v>3488</v>
      </c>
      <c r="D23" s="40" t="s">
        <v>14</v>
      </c>
      <c r="E23" s="40" t="s">
        <v>3344</v>
      </c>
      <c r="F23" s="40" t="s">
        <v>3344</v>
      </c>
      <c r="G23" s="40" t="s">
        <v>3345</v>
      </c>
      <c r="H23" s="40" t="s">
        <v>3344</v>
      </c>
      <c r="I23" s="40" t="s">
        <v>1932</v>
      </c>
      <c r="J23" s="40" t="s">
        <v>1933</v>
      </c>
      <c r="K23" s="41" t="s">
        <v>1311</v>
      </c>
      <c r="L23" s="40">
        <v>648638</v>
      </c>
      <c r="M23" s="40">
        <v>395514</v>
      </c>
      <c r="N23" s="40">
        <v>1</v>
      </c>
      <c r="O23" s="42"/>
      <c r="P23" s="42"/>
      <c r="Q23" s="42"/>
      <c r="R23" s="17">
        <f t="shared" si="1"/>
        <v>0</v>
      </c>
      <c r="S23" s="27">
        <f t="shared" si="2"/>
        <v>0</v>
      </c>
      <c r="T23" s="42"/>
      <c r="U23" s="42"/>
      <c r="V23" s="17">
        <f t="shared" si="3"/>
        <v>0</v>
      </c>
      <c r="W23" s="27">
        <f t="shared" si="4"/>
        <v>0</v>
      </c>
    </row>
    <row r="24" spans="1:23" x14ac:dyDescent="0.35">
      <c r="A24" s="38">
        <v>3885621</v>
      </c>
      <c r="B24" s="38" t="s">
        <v>3489</v>
      </c>
      <c r="C24" s="39" t="s">
        <v>3490</v>
      </c>
      <c r="D24" s="40" t="s">
        <v>14</v>
      </c>
      <c r="E24" s="40" t="s">
        <v>3344</v>
      </c>
      <c r="F24" s="40" t="s">
        <v>3344</v>
      </c>
      <c r="G24" s="40" t="s">
        <v>3345</v>
      </c>
      <c r="H24" s="40" t="s">
        <v>3344</v>
      </c>
      <c r="I24" s="40" t="s">
        <v>219</v>
      </c>
      <c r="J24" s="40" t="s">
        <v>220</v>
      </c>
      <c r="K24" s="41">
        <v>30</v>
      </c>
      <c r="L24" s="40">
        <v>650200</v>
      </c>
      <c r="M24" s="40">
        <v>394456</v>
      </c>
      <c r="N24" s="40">
        <v>1</v>
      </c>
      <c r="O24" s="42"/>
      <c r="P24" s="42"/>
      <c r="Q24" s="42"/>
      <c r="R24" s="17">
        <f t="shared" si="1"/>
        <v>0</v>
      </c>
      <c r="S24" s="27">
        <f t="shared" si="2"/>
        <v>0</v>
      </c>
      <c r="T24" s="42"/>
      <c r="U24" s="42"/>
      <c r="V24" s="17">
        <f t="shared" si="3"/>
        <v>0</v>
      </c>
      <c r="W24" s="27">
        <f t="shared" si="4"/>
        <v>0</v>
      </c>
    </row>
    <row r="25" spans="1:23" x14ac:dyDescent="0.35">
      <c r="A25" s="38">
        <v>3902637</v>
      </c>
      <c r="B25" s="38" t="s">
        <v>3499</v>
      </c>
      <c r="C25" s="39" t="s">
        <v>3500</v>
      </c>
      <c r="D25" s="40" t="s">
        <v>14</v>
      </c>
      <c r="E25" s="40" t="s">
        <v>3344</v>
      </c>
      <c r="F25" s="40" t="s">
        <v>3344</v>
      </c>
      <c r="G25" s="40" t="s">
        <v>3345</v>
      </c>
      <c r="H25" s="40" t="s">
        <v>3344</v>
      </c>
      <c r="I25" s="40" t="s">
        <v>3501</v>
      </c>
      <c r="J25" s="40" t="s">
        <v>3502</v>
      </c>
      <c r="K25" s="41">
        <v>124</v>
      </c>
      <c r="L25" s="40">
        <v>645605</v>
      </c>
      <c r="M25" s="40">
        <v>390728</v>
      </c>
      <c r="N25" s="40">
        <v>1</v>
      </c>
      <c r="O25" s="42"/>
      <c r="P25" s="42"/>
      <c r="Q25" s="42"/>
      <c r="R25" s="17">
        <f t="shared" si="1"/>
        <v>0</v>
      </c>
      <c r="S25" s="27">
        <f t="shared" si="2"/>
        <v>0</v>
      </c>
      <c r="T25" s="42"/>
      <c r="U25" s="42"/>
      <c r="V25" s="17">
        <f t="shared" si="3"/>
        <v>0</v>
      </c>
      <c r="W25" s="27">
        <f t="shared" si="4"/>
        <v>0</v>
      </c>
    </row>
    <row r="26" spans="1:23" x14ac:dyDescent="0.35">
      <c r="A26" s="38">
        <v>3885579</v>
      </c>
      <c r="B26" s="38" t="s">
        <v>3515</v>
      </c>
      <c r="C26" s="39" t="s">
        <v>3516</v>
      </c>
      <c r="D26" s="40" t="s">
        <v>14</v>
      </c>
      <c r="E26" s="40" t="s">
        <v>3344</v>
      </c>
      <c r="F26" s="40" t="s">
        <v>3344</v>
      </c>
      <c r="G26" s="40" t="s">
        <v>3345</v>
      </c>
      <c r="H26" s="40" t="s">
        <v>3344</v>
      </c>
      <c r="I26" s="40" t="s">
        <v>138</v>
      </c>
      <c r="J26" s="40" t="s">
        <v>139</v>
      </c>
      <c r="K26" s="41">
        <v>34</v>
      </c>
      <c r="L26" s="40">
        <v>649734</v>
      </c>
      <c r="M26" s="40">
        <v>394437</v>
      </c>
      <c r="N26" s="40">
        <v>1</v>
      </c>
      <c r="O26" s="42"/>
      <c r="P26" s="42"/>
      <c r="Q26" s="42"/>
      <c r="R26" s="17">
        <f t="shared" si="1"/>
        <v>0</v>
      </c>
      <c r="S26" s="27">
        <f t="shared" si="2"/>
        <v>0</v>
      </c>
      <c r="T26" s="42"/>
      <c r="U26" s="42"/>
      <c r="V26" s="17">
        <f t="shared" si="3"/>
        <v>0</v>
      </c>
      <c r="W26" s="27">
        <f t="shared" si="4"/>
        <v>0</v>
      </c>
    </row>
    <row r="27" spans="1:23" x14ac:dyDescent="0.35">
      <c r="A27" s="38">
        <v>3883867</v>
      </c>
      <c r="B27" s="38" t="s">
        <v>3517</v>
      </c>
      <c r="C27" s="39" t="s">
        <v>3518</v>
      </c>
      <c r="D27" s="40" t="s">
        <v>14</v>
      </c>
      <c r="E27" s="40" t="s">
        <v>3344</v>
      </c>
      <c r="F27" s="40" t="s">
        <v>3344</v>
      </c>
      <c r="G27" s="40" t="s">
        <v>3345</v>
      </c>
      <c r="H27" s="40" t="s">
        <v>3344</v>
      </c>
      <c r="I27" s="40" t="s">
        <v>138</v>
      </c>
      <c r="J27" s="40" t="s">
        <v>139</v>
      </c>
      <c r="K27" s="41" t="s">
        <v>3519</v>
      </c>
      <c r="L27" s="40">
        <v>649518</v>
      </c>
      <c r="M27" s="40">
        <v>394750</v>
      </c>
      <c r="N27" s="40">
        <v>1</v>
      </c>
      <c r="O27" s="42"/>
      <c r="P27" s="42"/>
      <c r="Q27" s="42"/>
      <c r="R27" s="17">
        <f t="shared" si="1"/>
        <v>0</v>
      </c>
      <c r="S27" s="27">
        <f t="shared" si="2"/>
        <v>0</v>
      </c>
      <c r="T27" s="42"/>
      <c r="U27" s="42"/>
      <c r="V27" s="17">
        <f t="shared" si="3"/>
        <v>0</v>
      </c>
      <c r="W27" s="27">
        <f t="shared" si="4"/>
        <v>0</v>
      </c>
    </row>
    <row r="28" spans="1:23" x14ac:dyDescent="0.35">
      <c r="A28" s="38">
        <v>3903193</v>
      </c>
      <c r="B28" s="38" t="s">
        <v>3529</v>
      </c>
      <c r="C28" s="39" t="s">
        <v>3530</v>
      </c>
      <c r="D28" s="40" t="s">
        <v>14</v>
      </c>
      <c r="E28" s="40" t="s">
        <v>3344</v>
      </c>
      <c r="F28" s="40" t="s">
        <v>3344</v>
      </c>
      <c r="G28" s="40" t="s">
        <v>3345</v>
      </c>
      <c r="H28" s="40" t="s">
        <v>3344</v>
      </c>
      <c r="I28" s="40" t="s">
        <v>3531</v>
      </c>
      <c r="J28" s="40" t="s">
        <v>3532</v>
      </c>
      <c r="K28" s="41">
        <v>6</v>
      </c>
      <c r="L28" s="40">
        <v>646779</v>
      </c>
      <c r="M28" s="40">
        <v>396003</v>
      </c>
      <c r="N28" s="40">
        <v>1</v>
      </c>
      <c r="O28" s="42"/>
      <c r="P28" s="42"/>
      <c r="Q28" s="42"/>
      <c r="R28" s="17">
        <f t="shared" si="1"/>
        <v>0</v>
      </c>
      <c r="S28" s="27">
        <f t="shared" si="2"/>
        <v>0</v>
      </c>
      <c r="T28" s="42"/>
      <c r="U28" s="42"/>
      <c r="V28" s="17">
        <f t="shared" si="3"/>
        <v>0</v>
      </c>
      <c r="W28" s="27">
        <f t="shared" si="4"/>
        <v>0</v>
      </c>
    </row>
    <row r="29" spans="1:23" x14ac:dyDescent="0.35">
      <c r="A29" s="38">
        <v>3903398</v>
      </c>
      <c r="B29" s="38" t="s">
        <v>3537</v>
      </c>
      <c r="C29" s="39" t="s">
        <v>3538</v>
      </c>
      <c r="D29" s="40" t="s">
        <v>14</v>
      </c>
      <c r="E29" s="40" t="s">
        <v>3344</v>
      </c>
      <c r="F29" s="40" t="s">
        <v>3344</v>
      </c>
      <c r="G29" s="40" t="s">
        <v>3345</v>
      </c>
      <c r="H29" s="40" t="s">
        <v>3344</v>
      </c>
      <c r="I29" s="40" t="s">
        <v>3539</v>
      </c>
      <c r="J29" s="40" t="s">
        <v>3540</v>
      </c>
      <c r="K29" s="41">
        <v>22</v>
      </c>
      <c r="L29" s="40">
        <v>648608</v>
      </c>
      <c r="M29" s="40">
        <v>395915</v>
      </c>
      <c r="N29" s="40">
        <v>1</v>
      </c>
      <c r="O29" s="42"/>
      <c r="P29" s="42"/>
      <c r="Q29" s="42"/>
      <c r="R29" s="17">
        <f t="shared" si="1"/>
        <v>0</v>
      </c>
      <c r="S29" s="27">
        <f t="shared" si="2"/>
        <v>0</v>
      </c>
      <c r="T29" s="42"/>
      <c r="U29" s="42"/>
      <c r="V29" s="17">
        <f t="shared" si="3"/>
        <v>0</v>
      </c>
      <c r="W29" s="27">
        <f t="shared" si="4"/>
        <v>0</v>
      </c>
    </row>
    <row r="30" spans="1:23" x14ac:dyDescent="0.35">
      <c r="A30" s="38">
        <v>3880217</v>
      </c>
      <c r="B30" s="38" t="s">
        <v>3541</v>
      </c>
      <c r="C30" s="39" t="s">
        <v>3542</v>
      </c>
      <c r="D30" s="40" t="s">
        <v>14</v>
      </c>
      <c r="E30" s="40" t="s">
        <v>3344</v>
      </c>
      <c r="F30" s="40" t="s">
        <v>3344</v>
      </c>
      <c r="G30" s="40" t="s">
        <v>3345</v>
      </c>
      <c r="H30" s="40" t="s">
        <v>3344</v>
      </c>
      <c r="I30" s="40" t="s">
        <v>3539</v>
      </c>
      <c r="J30" s="40" t="s">
        <v>3540</v>
      </c>
      <c r="K30" s="41">
        <v>6</v>
      </c>
      <c r="L30" s="40">
        <v>649439</v>
      </c>
      <c r="M30" s="40">
        <v>395610</v>
      </c>
      <c r="N30" s="40">
        <v>1</v>
      </c>
      <c r="O30" s="42"/>
      <c r="P30" s="42"/>
      <c r="Q30" s="42"/>
      <c r="R30" s="17">
        <f t="shared" si="1"/>
        <v>0</v>
      </c>
      <c r="S30" s="27">
        <f t="shared" si="2"/>
        <v>0</v>
      </c>
      <c r="T30" s="42"/>
      <c r="U30" s="42"/>
      <c r="V30" s="17">
        <f t="shared" si="3"/>
        <v>0</v>
      </c>
      <c r="W30" s="27">
        <f t="shared" si="4"/>
        <v>0</v>
      </c>
    </row>
    <row r="31" spans="1:23" x14ac:dyDescent="0.35">
      <c r="A31" s="38">
        <v>3903793</v>
      </c>
      <c r="B31" s="38" t="s">
        <v>3552</v>
      </c>
      <c r="C31" s="39" t="s">
        <v>3553</v>
      </c>
      <c r="D31" s="40" t="s">
        <v>14</v>
      </c>
      <c r="E31" s="40" t="s">
        <v>3344</v>
      </c>
      <c r="F31" s="40" t="s">
        <v>3344</v>
      </c>
      <c r="G31" s="40" t="s">
        <v>3345</v>
      </c>
      <c r="H31" s="40" t="s">
        <v>3344</v>
      </c>
      <c r="I31" s="40" t="s">
        <v>3554</v>
      </c>
      <c r="J31" s="40" t="s">
        <v>3555</v>
      </c>
      <c r="K31" s="41">
        <v>121</v>
      </c>
      <c r="L31" s="40">
        <v>645571</v>
      </c>
      <c r="M31" s="40">
        <v>392247</v>
      </c>
      <c r="N31" s="40">
        <v>1</v>
      </c>
      <c r="O31" s="42"/>
      <c r="P31" s="42"/>
      <c r="Q31" s="42"/>
      <c r="R31" s="17">
        <f t="shared" si="1"/>
        <v>0</v>
      </c>
      <c r="S31" s="27">
        <f t="shared" si="2"/>
        <v>0</v>
      </c>
      <c r="T31" s="42"/>
      <c r="U31" s="42"/>
      <c r="V31" s="17">
        <f t="shared" si="3"/>
        <v>0</v>
      </c>
      <c r="W31" s="27">
        <f t="shared" si="4"/>
        <v>0</v>
      </c>
    </row>
    <row r="32" spans="1:23" x14ac:dyDescent="0.35">
      <c r="A32" s="38">
        <v>3904536</v>
      </c>
      <c r="B32" s="38" t="s">
        <v>3573</v>
      </c>
      <c r="C32" s="39" t="s">
        <v>3574</v>
      </c>
      <c r="D32" s="40" t="s">
        <v>14</v>
      </c>
      <c r="E32" s="40" t="s">
        <v>3344</v>
      </c>
      <c r="F32" s="40" t="s">
        <v>3344</v>
      </c>
      <c r="G32" s="40" t="s">
        <v>3345</v>
      </c>
      <c r="H32" s="40" t="s">
        <v>3344</v>
      </c>
      <c r="I32" s="40" t="s">
        <v>3575</v>
      </c>
      <c r="J32" s="40" t="s">
        <v>3576</v>
      </c>
      <c r="K32" s="41">
        <v>37</v>
      </c>
      <c r="L32" s="40">
        <v>650437</v>
      </c>
      <c r="M32" s="40">
        <v>394241</v>
      </c>
      <c r="N32" s="40">
        <v>1</v>
      </c>
      <c r="O32" s="42"/>
      <c r="P32" s="42"/>
      <c r="Q32" s="42"/>
      <c r="R32" s="17">
        <f t="shared" si="1"/>
        <v>0</v>
      </c>
      <c r="S32" s="27">
        <f t="shared" si="2"/>
        <v>0</v>
      </c>
      <c r="T32" s="42"/>
      <c r="U32" s="42"/>
      <c r="V32" s="17">
        <f t="shared" si="3"/>
        <v>0</v>
      </c>
      <c r="W32" s="27">
        <f t="shared" si="4"/>
        <v>0</v>
      </c>
    </row>
  </sheetData>
  <sheetProtection algorithmName="SHA-512" hashValue="dFTWnIoJ0E50caDXJYTu9GBPY9ysulrp3cgaNBW0NMTjZ8Oi57+HGHskD639SV5CxTmTW9Aa7vS8A9NbJqLwdw==" saltValue="WPISqpgo4GEveEmFlsvhRQ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1"/>
  <sheetViews>
    <sheetView topLeftCell="A13" workbookViewId="0">
      <selection activeCell="T16" sqref="T16:U31"/>
    </sheetView>
  </sheetViews>
  <sheetFormatPr defaultColWidth="8.7265625" defaultRowHeight="14.5" x14ac:dyDescent="0.35"/>
  <cols>
    <col min="1" max="1" width="8.7265625" style="4"/>
    <col min="2" max="2" width="12.54296875" style="4" customWidth="1"/>
    <col min="3" max="11" width="8.7265625" style="4"/>
    <col min="12" max="12" width="14.54296875" style="4" customWidth="1"/>
    <col min="13" max="14" width="8.7265625" style="4"/>
    <col min="15" max="15" width="15.453125" style="4" customWidth="1"/>
    <col min="16" max="16" width="12.81640625" style="4" customWidth="1"/>
    <col min="17" max="17" width="19.54296875" style="4" customWidth="1"/>
    <col min="18" max="18" width="8.7265625" style="4"/>
    <col min="19" max="19" width="14.26953125" style="4" customWidth="1"/>
    <col min="20" max="20" width="8.7265625" style="4"/>
    <col min="21" max="21" width="18.81640625" style="4" customWidth="1"/>
    <col min="22" max="22" width="8.7265625" style="4"/>
    <col min="23" max="23" width="15.26953125" style="4" customWidth="1"/>
    <col min="24" max="16384" width="8.7265625" style="4"/>
  </cols>
  <sheetData>
    <row r="1" spans="1:23" ht="15" thickBot="1" x14ac:dyDescent="0.4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" thickTop="1" x14ac:dyDescent="0.35">
      <c r="A2" s="1">
        <v>55</v>
      </c>
      <c r="B2" s="1">
        <f>M14</f>
        <v>16</v>
      </c>
      <c r="C2" s="1" t="str">
        <f>E16</f>
        <v>RADOM</v>
      </c>
      <c r="D2" s="1"/>
      <c r="E2" s="1"/>
      <c r="F2" s="1"/>
      <c r="G2" s="112" t="s">
        <v>3787</v>
      </c>
      <c r="H2" s="113"/>
      <c r="I2" s="114"/>
      <c r="J2" s="115" t="s">
        <v>3788</v>
      </c>
      <c r="K2" s="116"/>
      <c r="L2" s="117"/>
      <c r="Q2" s="5"/>
      <c r="R2" s="5"/>
      <c r="S2" s="5"/>
      <c r="T2" s="5"/>
    </row>
    <row r="3" spans="1:23" x14ac:dyDescent="0.3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2" x14ac:dyDescent="0.35">
      <c r="A4" s="118" t="s">
        <v>3795</v>
      </c>
      <c r="B4" s="118"/>
      <c r="C4" s="118"/>
      <c r="D4" s="118"/>
      <c r="E4" s="118"/>
      <c r="F4" s="10" t="s">
        <v>3796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106" t="s">
        <v>3797</v>
      </c>
      <c r="O4" s="107"/>
      <c r="P4" s="14">
        <v>1</v>
      </c>
      <c r="Q4" s="88"/>
      <c r="R4" s="89"/>
      <c r="S4" s="89"/>
      <c r="T4" s="89"/>
      <c r="U4" s="89"/>
      <c r="V4" s="90"/>
    </row>
    <row r="5" spans="1:23" ht="42" x14ac:dyDescent="0.35">
      <c r="A5" s="118" t="s">
        <v>3798</v>
      </c>
      <c r="B5" s="118"/>
      <c r="C5" s="118"/>
      <c r="D5" s="118"/>
      <c r="E5" s="118"/>
      <c r="F5" s="10" t="s">
        <v>3799</v>
      </c>
      <c r="G5" s="11">
        <f>ROUND(J5/M14/60,2)</f>
        <v>0</v>
      </c>
      <c r="H5" s="12">
        <f>ROUND(K5/M14/60,0)</f>
        <v>0</v>
      </c>
      <c r="I5" s="13">
        <f>G4+H4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106"/>
      <c r="O5" s="107"/>
      <c r="P5" s="14">
        <v>2</v>
      </c>
      <c r="Q5" s="88"/>
      <c r="R5" s="89"/>
      <c r="S5" s="89"/>
      <c r="T5" s="89"/>
      <c r="U5" s="89"/>
      <c r="V5" s="90"/>
    </row>
    <row r="6" spans="1:23" ht="64" x14ac:dyDescent="0.35">
      <c r="A6" s="108" t="s">
        <v>3800</v>
      </c>
      <c r="B6" s="108"/>
      <c r="C6" s="108"/>
      <c r="D6" s="108"/>
      <c r="E6" s="108"/>
      <c r="F6" s="3" t="s">
        <v>3801</v>
      </c>
      <c r="G6" s="15"/>
      <c r="H6" s="12">
        <f t="shared" ref="H6:H10" si="0">G6*0.23</f>
        <v>0</v>
      </c>
      <c r="I6" s="31">
        <f>ROUND(G6+H6,2)</f>
        <v>0</v>
      </c>
      <c r="J6" s="109" t="s">
        <v>3802</v>
      </c>
      <c r="K6" s="110"/>
      <c r="L6" s="111"/>
      <c r="P6" s="9" t="s">
        <v>3793</v>
      </c>
      <c r="Q6" s="1" t="s">
        <v>3794</v>
      </c>
      <c r="S6" s="5"/>
      <c r="T6" s="5"/>
    </row>
    <row r="7" spans="1:23" ht="64" x14ac:dyDescent="0.35">
      <c r="A7" s="108" t="s">
        <v>3803</v>
      </c>
      <c r="B7" s="108"/>
      <c r="C7" s="108"/>
      <c r="D7" s="108"/>
      <c r="E7" s="108"/>
      <c r="F7" s="3" t="s">
        <v>3804</v>
      </c>
      <c r="G7" s="15"/>
      <c r="H7" s="12">
        <f t="shared" si="0"/>
        <v>0</v>
      </c>
      <c r="I7" s="31">
        <f>ROUND(G6+H6,2)</f>
        <v>0</v>
      </c>
      <c r="J7" s="109" t="s">
        <v>3802</v>
      </c>
      <c r="K7" s="110"/>
      <c r="L7" s="111"/>
      <c r="P7" s="9"/>
      <c r="Q7" s="1"/>
      <c r="S7" s="5"/>
      <c r="T7" s="5"/>
    </row>
    <row r="8" spans="1:23" ht="53.5" x14ac:dyDescent="0.35">
      <c r="A8" s="108" t="s">
        <v>3805</v>
      </c>
      <c r="B8" s="108"/>
      <c r="C8" s="108"/>
      <c r="D8" s="108"/>
      <c r="E8" s="108"/>
      <c r="F8" s="3" t="s">
        <v>3806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106" t="s">
        <v>3807</v>
      </c>
      <c r="O8" s="107"/>
      <c r="P8" s="14">
        <v>1</v>
      </c>
      <c r="Q8" s="88"/>
      <c r="R8" s="89"/>
      <c r="S8" s="89"/>
      <c r="T8" s="89"/>
      <c r="U8" s="89"/>
      <c r="V8" s="90"/>
    </row>
    <row r="9" spans="1:23" ht="43" x14ac:dyDescent="0.35">
      <c r="A9" s="91" t="s">
        <v>3808</v>
      </c>
      <c r="B9" s="91"/>
      <c r="C9" s="91"/>
      <c r="D9" s="91"/>
      <c r="E9" s="91"/>
      <c r="F9" s="3" t="s">
        <v>3809</v>
      </c>
      <c r="G9" s="15"/>
      <c r="H9" s="12">
        <f t="shared" si="0"/>
        <v>0</v>
      </c>
      <c r="I9" s="31">
        <f>ROUND(G9+H9,2)</f>
        <v>0</v>
      </c>
      <c r="J9" s="92" t="s">
        <v>3802</v>
      </c>
      <c r="K9" s="93"/>
      <c r="L9" s="94"/>
      <c r="M9" s="1"/>
      <c r="N9" s="16"/>
      <c r="W9" s="17"/>
    </row>
    <row r="10" spans="1:23" ht="54" thickBot="1" x14ac:dyDescent="0.4">
      <c r="A10" s="91" t="s">
        <v>3810</v>
      </c>
      <c r="B10" s="91"/>
      <c r="C10" s="91"/>
      <c r="D10" s="91"/>
      <c r="E10" s="91"/>
      <c r="F10" s="3" t="s">
        <v>3811</v>
      </c>
      <c r="G10" s="18"/>
      <c r="H10" s="19">
        <f t="shared" si="0"/>
        <v>0</v>
      </c>
      <c r="I10" s="31">
        <f>ROUND(G10+H10,2)</f>
        <v>0</v>
      </c>
      <c r="J10" s="95" t="s">
        <v>3802</v>
      </c>
      <c r="K10" s="96"/>
      <c r="L10" s="97"/>
      <c r="M10" s="1"/>
      <c r="N10" s="1"/>
    </row>
    <row r="11" spans="1:23" ht="15" thickTop="1" x14ac:dyDescent="0.35">
      <c r="A11" s="20"/>
      <c r="B11" s="20"/>
      <c r="C11" s="20"/>
      <c r="D11" s="20"/>
      <c r="H11" s="20"/>
      <c r="I11" s="98"/>
      <c r="J11" s="99"/>
      <c r="K11" s="99"/>
      <c r="L11" s="100"/>
      <c r="M11" s="33" t="s">
        <v>3812</v>
      </c>
      <c r="N11" s="34"/>
      <c r="O11" s="1"/>
      <c r="P11" s="1"/>
      <c r="Q11" s="1"/>
      <c r="R11" s="1"/>
      <c r="S11" s="1"/>
      <c r="T11" s="1"/>
      <c r="U11" s="1"/>
      <c r="V11" s="21"/>
    </row>
    <row r="12" spans="1:23" ht="15" thickBot="1" x14ac:dyDescent="0.4">
      <c r="A12" s="20"/>
      <c r="B12" s="20"/>
      <c r="C12" s="20"/>
      <c r="D12" s="20"/>
      <c r="H12" s="22" t="s">
        <v>3813</v>
      </c>
      <c r="I12" s="101"/>
      <c r="J12" s="102"/>
      <c r="K12" s="102"/>
      <c r="L12" s="103"/>
      <c r="M12" s="104" t="s">
        <v>3814</v>
      </c>
      <c r="N12" s="105"/>
      <c r="O12" s="105"/>
      <c r="P12" s="105"/>
      <c r="Q12" s="105"/>
      <c r="R12" s="105"/>
      <c r="S12" s="105"/>
      <c r="T12" s="105"/>
      <c r="U12" s="105"/>
      <c r="V12" s="105"/>
    </row>
    <row r="13" spans="1:23" ht="15" thickTop="1" x14ac:dyDescent="0.35"/>
    <row r="14" spans="1:23" ht="34.5" customHeight="1" x14ac:dyDescent="0.3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16</v>
      </c>
      <c r="N14" s="25">
        <f>SUM(N16:N400)</f>
        <v>16</v>
      </c>
      <c r="P14" s="86" t="s">
        <v>3815</v>
      </c>
      <c r="Q14" s="87"/>
      <c r="R14" s="87"/>
      <c r="S14" s="87"/>
      <c r="T14" s="86" t="s">
        <v>3816</v>
      </c>
      <c r="U14" s="87"/>
      <c r="V14" s="87"/>
      <c r="W14" s="87"/>
    </row>
    <row r="15" spans="1:23" ht="73.5" x14ac:dyDescent="0.35">
      <c r="A15" s="35" t="s">
        <v>1</v>
      </c>
      <c r="B15" s="35" t="s">
        <v>2</v>
      </c>
      <c r="C15" s="36" t="s">
        <v>3</v>
      </c>
      <c r="D15" s="37" t="s">
        <v>4</v>
      </c>
      <c r="E15" s="37" t="s">
        <v>5</v>
      </c>
      <c r="F15" s="37" t="s">
        <v>6</v>
      </c>
      <c r="G15" s="37" t="s">
        <v>7</v>
      </c>
      <c r="H15" s="37" t="s">
        <v>8</v>
      </c>
      <c r="I15" s="37" t="s">
        <v>9</v>
      </c>
      <c r="J15" s="37" t="s">
        <v>10</v>
      </c>
      <c r="K15" s="37" t="s">
        <v>11</v>
      </c>
      <c r="L15" s="37" t="s">
        <v>12</v>
      </c>
      <c r="M15" s="37" t="s">
        <v>13</v>
      </c>
      <c r="N15" s="37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35">
      <c r="A16" s="38">
        <v>3887428</v>
      </c>
      <c r="B16" s="38" t="s">
        <v>3354</v>
      </c>
      <c r="C16" s="39" t="s">
        <v>3355</v>
      </c>
      <c r="D16" s="40" t="s">
        <v>14</v>
      </c>
      <c r="E16" s="40" t="s">
        <v>3344</v>
      </c>
      <c r="F16" s="40" t="s">
        <v>3344</v>
      </c>
      <c r="G16" s="40" t="s">
        <v>3345</v>
      </c>
      <c r="H16" s="40" t="s">
        <v>3344</v>
      </c>
      <c r="I16" s="40" t="s">
        <v>3356</v>
      </c>
      <c r="J16" s="40" t="s">
        <v>3357</v>
      </c>
      <c r="K16" s="41">
        <v>6</v>
      </c>
      <c r="L16" s="40">
        <v>650672</v>
      </c>
      <c r="M16" s="40">
        <v>393352</v>
      </c>
      <c r="N16" s="40">
        <v>1</v>
      </c>
      <c r="O16" s="42"/>
      <c r="P16" s="42"/>
      <c r="Q16" s="42"/>
      <c r="R16" s="17">
        <f>ROUND(Q16*0.23,2)</f>
        <v>0</v>
      </c>
      <c r="S16" s="27">
        <f>ROUND(Q16,2)+R16</f>
        <v>0</v>
      </c>
      <c r="T16" s="42"/>
      <c r="U16" s="42"/>
      <c r="V16" s="17">
        <f>ROUND(U16*0.23,2)</f>
        <v>0</v>
      </c>
      <c r="W16" s="27">
        <f>ROUND(U16,2)+V16</f>
        <v>0</v>
      </c>
    </row>
    <row r="17" spans="1:23" x14ac:dyDescent="0.35">
      <c r="A17" s="38">
        <v>3898869</v>
      </c>
      <c r="B17" s="38" t="s">
        <v>3358</v>
      </c>
      <c r="C17" s="39" t="s">
        <v>3359</v>
      </c>
      <c r="D17" s="40" t="s">
        <v>14</v>
      </c>
      <c r="E17" s="40" t="s">
        <v>3344</v>
      </c>
      <c r="F17" s="40" t="s">
        <v>3344</v>
      </c>
      <c r="G17" s="40" t="s">
        <v>3345</v>
      </c>
      <c r="H17" s="40" t="s">
        <v>3344</v>
      </c>
      <c r="I17" s="40" t="s">
        <v>3360</v>
      </c>
      <c r="J17" s="40" t="s">
        <v>3361</v>
      </c>
      <c r="K17" s="41">
        <v>14</v>
      </c>
      <c r="L17" s="40">
        <v>648243</v>
      </c>
      <c r="M17" s="40">
        <v>395864</v>
      </c>
      <c r="N17" s="40">
        <v>1</v>
      </c>
      <c r="O17" s="42"/>
      <c r="P17" s="42"/>
      <c r="Q17" s="42"/>
      <c r="R17" s="17">
        <f t="shared" ref="R17:R31" si="1">ROUND(Q17*0.23,2)</f>
        <v>0</v>
      </c>
      <c r="S17" s="27">
        <f t="shared" ref="S17:S31" si="2">ROUND(Q17,2)+R17</f>
        <v>0</v>
      </c>
      <c r="T17" s="42"/>
      <c r="U17" s="42"/>
      <c r="V17" s="17">
        <f t="shared" ref="V17:V31" si="3">ROUND(U17*0.23,2)</f>
        <v>0</v>
      </c>
      <c r="W17" s="27">
        <f t="shared" ref="W17:W31" si="4">ROUND(U17,2)+V17</f>
        <v>0</v>
      </c>
    </row>
    <row r="18" spans="1:23" x14ac:dyDescent="0.35">
      <c r="A18" s="38">
        <v>3899108</v>
      </c>
      <c r="B18" s="38" t="s">
        <v>3374</v>
      </c>
      <c r="C18" s="39" t="s">
        <v>3375</v>
      </c>
      <c r="D18" s="40" t="s">
        <v>14</v>
      </c>
      <c r="E18" s="40" t="s">
        <v>3344</v>
      </c>
      <c r="F18" s="40" t="s">
        <v>3344</v>
      </c>
      <c r="G18" s="40" t="s">
        <v>3345</v>
      </c>
      <c r="H18" s="40" t="s">
        <v>3344</v>
      </c>
      <c r="I18" s="40" t="s">
        <v>3376</v>
      </c>
      <c r="J18" s="40" t="s">
        <v>3377</v>
      </c>
      <c r="K18" s="41">
        <v>6</v>
      </c>
      <c r="L18" s="40">
        <v>651624</v>
      </c>
      <c r="M18" s="40">
        <v>393202</v>
      </c>
      <c r="N18" s="40">
        <v>1</v>
      </c>
      <c r="O18" s="42"/>
      <c r="P18" s="42"/>
      <c r="Q18" s="42"/>
      <c r="R18" s="17">
        <f t="shared" si="1"/>
        <v>0</v>
      </c>
      <c r="S18" s="27">
        <f t="shared" si="2"/>
        <v>0</v>
      </c>
      <c r="T18" s="42"/>
      <c r="U18" s="42"/>
      <c r="V18" s="17">
        <f t="shared" si="3"/>
        <v>0</v>
      </c>
      <c r="W18" s="27">
        <f t="shared" si="4"/>
        <v>0</v>
      </c>
    </row>
    <row r="19" spans="1:23" x14ac:dyDescent="0.35">
      <c r="A19" s="38">
        <v>3887082</v>
      </c>
      <c r="B19" s="38" t="s">
        <v>3392</v>
      </c>
      <c r="C19" s="39" t="s">
        <v>3393</v>
      </c>
      <c r="D19" s="40" t="s">
        <v>14</v>
      </c>
      <c r="E19" s="40" t="s">
        <v>3344</v>
      </c>
      <c r="F19" s="40" t="s">
        <v>3344</v>
      </c>
      <c r="G19" s="40" t="s">
        <v>3345</v>
      </c>
      <c r="H19" s="40" t="s">
        <v>3344</v>
      </c>
      <c r="I19" s="40" t="s">
        <v>3390</v>
      </c>
      <c r="J19" s="40" t="s">
        <v>3391</v>
      </c>
      <c r="K19" s="41">
        <v>15</v>
      </c>
      <c r="L19" s="40">
        <v>649937</v>
      </c>
      <c r="M19" s="40">
        <v>393459</v>
      </c>
      <c r="N19" s="40">
        <v>1</v>
      </c>
      <c r="O19" s="42"/>
      <c r="P19" s="42"/>
      <c r="Q19" s="42"/>
      <c r="R19" s="17">
        <f t="shared" si="1"/>
        <v>0</v>
      </c>
      <c r="S19" s="27">
        <f t="shared" si="2"/>
        <v>0</v>
      </c>
      <c r="T19" s="42"/>
      <c r="U19" s="42"/>
      <c r="V19" s="17">
        <f t="shared" si="3"/>
        <v>0</v>
      </c>
      <c r="W19" s="27">
        <f t="shared" si="4"/>
        <v>0</v>
      </c>
    </row>
    <row r="20" spans="1:23" x14ac:dyDescent="0.35">
      <c r="A20" s="38">
        <v>3900257</v>
      </c>
      <c r="B20" s="38" t="s">
        <v>3404</v>
      </c>
      <c r="C20" s="39" t="s">
        <v>3405</v>
      </c>
      <c r="D20" s="40" t="s">
        <v>14</v>
      </c>
      <c r="E20" s="40" t="s">
        <v>3344</v>
      </c>
      <c r="F20" s="40" t="s">
        <v>3344</v>
      </c>
      <c r="G20" s="40" t="s">
        <v>3345</v>
      </c>
      <c r="H20" s="40" t="s">
        <v>3344</v>
      </c>
      <c r="I20" s="40" t="s">
        <v>3406</v>
      </c>
      <c r="J20" s="40" t="s">
        <v>3407</v>
      </c>
      <c r="K20" s="41" t="s">
        <v>1430</v>
      </c>
      <c r="L20" s="40">
        <v>647515</v>
      </c>
      <c r="M20" s="40">
        <v>395495</v>
      </c>
      <c r="N20" s="40">
        <v>1</v>
      </c>
      <c r="O20" s="42"/>
      <c r="P20" s="42"/>
      <c r="Q20" s="42"/>
      <c r="R20" s="17">
        <f t="shared" si="1"/>
        <v>0</v>
      </c>
      <c r="S20" s="27">
        <f t="shared" si="2"/>
        <v>0</v>
      </c>
      <c r="T20" s="42"/>
      <c r="U20" s="42"/>
      <c r="V20" s="17">
        <f t="shared" si="3"/>
        <v>0</v>
      </c>
      <c r="W20" s="27">
        <f t="shared" si="4"/>
        <v>0</v>
      </c>
    </row>
    <row r="21" spans="1:23" x14ac:dyDescent="0.35">
      <c r="A21" s="38">
        <v>3883373</v>
      </c>
      <c r="B21" s="38" t="s">
        <v>3434</v>
      </c>
      <c r="C21" s="39" t="s">
        <v>3435</v>
      </c>
      <c r="D21" s="40" t="s">
        <v>14</v>
      </c>
      <c r="E21" s="40" t="s">
        <v>3344</v>
      </c>
      <c r="F21" s="40" t="s">
        <v>3344</v>
      </c>
      <c r="G21" s="40" t="s">
        <v>3345</v>
      </c>
      <c r="H21" s="40" t="s">
        <v>3344</v>
      </c>
      <c r="I21" s="40" t="s">
        <v>1364</v>
      </c>
      <c r="J21" s="40" t="s">
        <v>1365</v>
      </c>
      <c r="K21" s="41" t="s">
        <v>3436</v>
      </c>
      <c r="L21" s="40">
        <v>648768</v>
      </c>
      <c r="M21" s="40">
        <v>394738</v>
      </c>
      <c r="N21" s="40">
        <v>1</v>
      </c>
      <c r="O21" s="42"/>
      <c r="P21" s="42"/>
      <c r="Q21" s="42"/>
      <c r="R21" s="17">
        <f t="shared" si="1"/>
        <v>0</v>
      </c>
      <c r="S21" s="27">
        <f t="shared" si="2"/>
        <v>0</v>
      </c>
      <c r="T21" s="42"/>
      <c r="U21" s="42"/>
      <c r="V21" s="17">
        <f t="shared" si="3"/>
        <v>0</v>
      </c>
      <c r="W21" s="27">
        <f t="shared" si="4"/>
        <v>0</v>
      </c>
    </row>
    <row r="22" spans="1:23" x14ac:dyDescent="0.35">
      <c r="A22" s="38">
        <v>9633018</v>
      </c>
      <c r="B22" s="38" t="s">
        <v>3437</v>
      </c>
      <c r="C22" s="39" t="s">
        <v>3438</v>
      </c>
      <c r="D22" s="40" t="s">
        <v>14</v>
      </c>
      <c r="E22" s="40" t="s">
        <v>3344</v>
      </c>
      <c r="F22" s="40" t="s">
        <v>3344</v>
      </c>
      <c r="G22" s="40" t="s">
        <v>3345</v>
      </c>
      <c r="H22" s="40" t="s">
        <v>3344</v>
      </c>
      <c r="I22" s="40" t="s">
        <v>1364</v>
      </c>
      <c r="J22" s="40" t="s">
        <v>1365</v>
      </c>
      <c r="K22" s="41">
        <v>30</v>
      </c>
      <c r="L22" s="40">
        <v>648764</v>
      </c>
      <c r="M22" s="40">
        <v>394757</v>
      </c>
      <c r="N22" s="40">
        <v>1</v>
      </c>
      <c r="O22" s="42"/>
      <c r="P22" s="42"/>
      <c r="Q22" s="42"/>
      <c r="R22" s="17">
        <f t="shared" si="1"/>
        <v>0</v>
      </c>
      <c r="S22" s="27">
        <f t="shared" si="2"/>
        <v>0</v>
      </c>
      <c r="T22" s="42"/>
      <c r="U22" s="42"/>
      <c r="V22" s="17">
        <f t="shared" si="3"/>
        <v>0</v>
      </c>
      <c r="W22" s="27">
        <f t="shared" si="4"/>
        <v>0</v>
      </c>
    </row>
    <row r="23" spans="1:23" x14ac:dyDescent="0.35">
      <c r="A23" s="38">
        <v>3901669</v>
      </c>
      <c r="B23" s="38" t="s">
        <v>3461</v>
      </c>
      <c r="C23" s="39" t="s">
        <v>3462</v>
      </c>
      <c r="D23" s="40" t="s">
        <v>14</v>
      </c>
      <c r="E23" s="40" t="s">
        <v>3344</v>
      </c>
      <c r="F23" s="40" t="s">
        <v>3344</v>
      </c>
      <c r="G23" s="40" t="s">
        <v>3345</v>
      </c>
      <c r="H23" s="40" t="s">
        <v>3344</v>
      </c>
      <c r="I23" s="40" t="s">
        <v>115</v>
      </c>
      <c r="J23" s="40" t="s">
        <v>116</v>
      </c>
      <c r="K23" s="41">
        <v>36</v>
      </c>
      <c r="L23" s="40">
        <v>650590</v>
      </c>
      <c r="M23" s="40">
        <v>392451</v>
      </c>
      <c r="N23" s="40">
        <v>1</v>
      </c>
      <c r="O23" s="42"/>
      <c r="P23" s="42"/>
      <c r="Q23" s="42"/>
      <c r="R23" s="17">
        <f t="shared" si="1"/>
        <v>0</v>
      </c>
      <c r="S23" s="27">
        <f t="shared" si="2"/>
        <v>0</v>
      </c>
      <c r="T23" s="42"/>
      <c r="U23" s="42"/>
      <c r="V23" s="17">
        <f t="shared" si="3"/>
        <v>0</v>
      </c>
      <c r="W23" s="27">
        <f t="shared" si="4"/>
        <v>0</v>
      </c>
    </row>
    <row r="24" spans="1:23" x14ac:dyDescent="0.35">
      <c r="A24" s="38">
        <v>3902241</v>
      </c>
      <c r="B24" s="38" t="s">
        <v>3485</v>
      </c>
      <c r="C24" s="39" t="s">
        <v>3486</v>
      </c>
      <c r="D24" s="40" t="s">
        <v>14</v>
      </c>
      <c r="E24" s="40" t="s">
        <v>3344</v>
      </c>
      <c r="F24" s="40" t="s">
        <v>3344</v>
      </c>
      <c r="G24" s="40" t="s">
        <v>3345</v>
      </c>
      <c r="H24" s="40" t="s">
        <v>3344</v>
      </c>
      <c r="I24" s="40" t="s">
        <v>3483</v>
      </c>
      <c r="J24" s="40" t="s">
        <v>3484</v>
      </c>
      <c r="K24" s="41">
        <v>20</v>
      </c>
      <c r="L24" s="40">
        <v>649907</v>
      </c>
      <c r="M24" s="40">
        <v>392881</v>
      </c>
      <c r="N24" s="40">
        <v>1</v>
      </c>
      <c r="O24" s="42"/>
      <c r="P24" s="42"/>
      <c r="Q24" s="42"/>
      <c r="R24" s="17">
        <f t="shared" si="1"/>
        <v>0</v>
      </c>
      <c r="S24" s="27">
        <f t="shared" si="2"/>
        <v>0</v>
      </c>
      <c r="T24" s="42"/>
      <c r="U24" s="42"/>
      <c r="V24" s="17">
        <f t="shared" si="3"/>
        <v>0</v>
      </c>
      <c r="W24" s="27">
        <f t="shared" si="4"/>
        <v>0</v>
      </c>
    </row>
    <row r="25" spans="1:23" x14ac:dyDescent="0.35">
      <c r="A25" s="38">
        <v>3887596</v>
      </c>
      <c r="B25" s="38" t="s">
        <v>3491</v>
      </c>
      <c r="C25" s="39" t="s">
        <v>3492</v>
      </c>
      <c r="D25" s="40" t="s">
        <v>14</v>
      </c>
      <c r="E25" s="40" t="s">
        <v>3344</v>
      </c>
      <c r="F25" s="40" t="s">
        <v>3344</v>
      </c>
      <c r="G25" s="40" t="s">
        <v>3345</v>
      </c>
      <c r="H25" s="40" t="s">
        <v>3344</v>
      </c>
      <c r="I25" s="40" t="s">
        <v>239</v>
      </c>
      <c r="J25" s="40" t="s">
        <v>240</v>
      </c>
      <c r="K25" s="41">
        <v>84</v>
      </c>
      <c r="L25" s="40">
        <v>651050</v>
      </c>
      <c r="M25" s="40">
        <v>393696</v>
      </c>
      <c r="N25" s="40">
        <v>1</v>
      </c>
      <c r="O25" s="42"/>
      <c r="P25" s="42"/>
      <c r="Q25" s="42"/>
      <c r="R25" s="17">
        <f t="shared" si="1"/>
        <v>0</v>
      </c>
      <c r="S25" s="27">
        <f t="shared" si="2"/>
        <v>0</v>
      </c>
      <c r="T25" s="42"/>
      <c r="U25" s="42"/>
      <c r="V25" s="17">
        <f t="shared" si="3"/>
        <v>0</v>
      </c>
      <c r="W25" s="27">
        <f t="shared" si="4"/>
        <v>0</v>
      </c>
    </row>
    <row r="26" spans="1:23" x14ac:dyDescent="0.35">
      <c r="A26" s="38">
        <v>3883398</v>
      </c>
      <c r="B26" s="38" t="s">
        <v>3503</v>
      </c>
      <c r="C26" s="39" t="s">
        <v>3504</v>
      </c>
      <c r="D26" s="40" t="s">
        <v>14</v>
      </c>
      <c r="E26" s="40" t="s">
        <v>3344</v>
      </c>
      <c r="F26" s="40" t="s">
        <v>3344</v>
      </c>
      <c r="G26" s="40" t="s">
        <v>3345</v>
      </c>
      <c r="H26" s="40" t="s">
        <v>3344</v>
      </c>
      <c r="I26" s="40" t="s">
        <v>3505</v>
      </c>
      <c r="J26" s="40" t="s">
        <v>3506</v>
      </c>
      <c r="K26" s="41">
        <v>11</v>
      </c>
      <c r="L26" s="40">
        <v>648653</v>
      </c>
      <c r="M26" s="40">
        <v>394882</v>
      </c>
      <c r="N26" s="40">
        <v>1</v>
      </c>
      <c r="O26" s="42"/>
      <c r="P26" s="42"/>
      <c r="Q26" s="42"/>
      <c r="R26" s="17">
        <f t="shared" si="1"/>
        <v>0</v>
      </c>
      <c r="S26" s="27">
        <f t="shared" si="2"/>
        <v>0</v>
      </c>
      <c r="T26" s="42"/>
      <c r="U26" s="42"/>
      <c r="V26" s="17">
        <f t="shared" si="3"/>
        <v>0</v>
      </c>
      <c r="W26" s="27">
        <f t="shared" si="4"/>
        <v>0</v>
      </c>
    </row>
    <row r="27" spans="1:23" x14ac:dyDescent="0.35">
      <c r="A27" s="38">
        <v>3883582</v>
      </c>
      <c r="B27" s="38" t="s">
        <v>3524</v>
      </c>
      <c r="C27" s="39" t="s">
        <v>3525</v>
      </c>
      <c r="D27" s="40" t="s">
        <v>14</v>
      </c>
      <c r="E27" s="40" t="s">
        <v>3344</v>
      </c>
      <c r="F27" s="40" t="s">
        <v>3344</v>
      </c>
      <c r="G27" s="40" t="s">
        <v>3345</v>
      </c>
      <c r="H27" s="40" t="s">
        <v>3344</v>
      </c>
      <c r="I27" s="40" t="s">
        <v>3526</v>
      </c>
      <c r="J27" s="40" t="s">
        <v>3527</v>
      </c>
      <c r="K27" s="41" t="s">
        <v>3528</v>
      </c>
      <c r="L27" s="40">
        <v>649282</v>
      </c>
      <c r="M27" s="40">
        <v>395298</v>
      </c>
      <c r="N27" s="40">
        <v>1</v>
      </c>
      <c r="O27" s="42"/>
      <c r="P27" s="42"/>
      <c r="Q27" s="42"/>
      <c r="R27" s="17">
        <f t="shared" si="1"/>
        <v>0</v>
      </c>
      <c r="S27" s="27">
        <f t="shared" si="2"/>
        <v>0</v>
      </c>
      <c r="T27" s="42"/>
      <c r="U27" s="42"/>
      <c r="V27" s="17">
        <f t="shared" si="3"/>
        <v>0</v>
      </c>
      <c r="W27" s="27">
        <f t="shared" si="4"/>
        <v>0</v>
      </c>
    </row>
    <row r="28" spans="1:23" x14ac:dyDescent="0.35">
      <c r="A28" s="38">
        <v>3889532</v>
      </c>
      <c r="B28" s="38" t="s">
        <v>3556</v>
      </c>
      <c r="C28" s="39" t="s">
        <v>3557</v>
      </c>
      <c r="D28" s="40" t="s">
        <v>14</v>
      </c>
      <c r="E28" s="40" t="s">
        <v>3344</v>
      </c>
      <c r="F28" s="40" t="s">
        <v>3344</v>
      </c>
      <c r="G28" s="40" t="s">
        <v>3345</v>
      </c>
      <c r="H28" s="40" t="s">
        <v>3344</v>
      </c>
      <c r="I28" s="40" t="s">
        <v>3554</v>
      </c>
      <c r="J28" s="40" t="s">
        <v>3555</v>
      </c>
      <c r="K28" s="41">
        <v>125</v>
      </c>
      <c r="L28" s="40">
        <v>645144</v>
      </c>
      <c r="M28" s="40">
        <v>392309</v>
      </c>
      <c r="N28" s="40">
        <v>1</v>
      </c>
      <c r="O28" s="42"/>
      <c r="P28" s="42"/>
      <c r="Q28" s="42"/>
      <c r="R28" s="17">
        <f t="shared" si="1"/>
        <v>0</v>
      </c>
      <c r="S28" s="27">
        <f t="shared" si="2"/>
        <v>0</v>
      </c>
      <c r="T28" s="42"/>
      <c r="U28" s="42"/>
      <c r="V28" s="17">
        <f t="shared" si="3"/>
        <v>0</v>
      </c>
      <c r="W28" s="27">
        <f t="shared" si="4"/>
        <v>0</v>
      </c>
    </row>
    <row r="29" spans="1:23" x14ac:dyDescent="0.35">
      <c r="A29" s="38">
        <v>3889546</v>
      </c>
      <c r="B29" s="38" t="s">
        <v>3558</v>
      </c>
      <c r="C29" s="39" t="s">
        <v>3559</v>
      </c>
      <c r="D29" s="40" t="s">
        <v>14</v>
      </c>
      <c r="E29" s="40" t="s">
        <v>3344</v>
      </c>
      <c r="F29" s="40" t="s">
        <v>3344</v>
      </c>
      <c r="G29" s="40" t="s">
        <v>3345</v>
      </c>
      <c r="H29" s="40" t="s">
        <v>3344</v>
      </c>
      <c r="I29" s="40" t="s">
        <v>3554</v>
      </c>
      <c r="J29" s="40" t="s">
        <v>3555</v>
      </c>
      <c r="K29" s="41" t="s">
        <v>3560</v>
      </c>
      <c r="L29" s="40">
        <v>645235</v>
      </c>
      <c r="M29" s="40">
        <v>392313</v>
      </c>
      <c r="N29" s="40">
        <v>1</v>
      </c>
      <c r="O29" s="42"/>
      <c r="P29" s="42"/>
      <c r="Q29" s="42"/>
      <c r="R29" s="17">
        <f t="shared" si="1"/>
        <v>0</v>
      </c>
      <c r="S29" s="27">
        <f t="shared" si="2"/>
        <v>0</v>
      </c>
      <c r="T29" s="42"/>
      <c r="U29" s="42"/>
      <c r="V29" s="17">
        <f t="shared" si="3"/>
        <v>0</v>
      </c>
      <c r="W29" s="27">
        <f t="shared" si="4"/>
        <v>0</v>
      </c>
    </row>
    <row r="30" spans="1:23" x14ac:dyDescent="0.35">
      <c r="A30" s="38">
        <v>3889608</v>
      </c>
      <c r="B30" s="38" t="s">
        <v>3561</v>
      </c>
      <c r="C30" s="39" t="s">
        <v>3562</v>
      </c>
      <c r="D30" s="40" t="s">
        <v>14</v>
      </c>
      <c r="E30" s="40" t="s">
        <v>3344</v>
      </c>
      <c r="F30" s="40" t="s">
        <v>3344</v>
      </c>
      <c r="G30" s="40" t="s">
        <v>3345</v>
      </c>
      <c r="H30" s="40" t="s">
        <v>3344</v>
      </c>
      <c r="I30" s="40" t="s">
        <v>3554</v>
      </c>
      <c r="J30" s="40" t="s">
        <v>3555</v>
      </c>
      <c r="K30" s="41">
        <v>15</v>
      </c>
      <c r="L30" s="40">
        <v>646735</v>
      </c>
      <c r="M30" s="40">
        <v>392936</v>
      </c>
      <c r="N30" s="40">
        <v>1</v>
      </c>
      <c r="O30" s="42"/>
      <c r="P30" s="42"/>
      <c r="Q30" s="42"/>
      <c r="R30" s="17">
        <f t="shared" si="1"/>
        <v>0</v>
      </c>
      <c r="S30" s="27">
        <f t="shared" si="2"/>
        <v>0</v>
      </c>
      <c r="T30" s="42"/>
      <c r="U30" s="42"/>
      <c r="V30" s="17">
        <f t="shared" si="3"/>
        <v>0</v>
      </c>
      <c r="W30" s="27">
        <f t="shared" si="4"/>
        <v>0</v>
      </c>
    </row>
    <row r="31" spans="1:23" x14ac:dyDescent="0.35">
      <c r="A31" s="38">
        <v>3904337</v>
      </c>
      <c r="B31" s="38" t="s">
        <v>3571</v>
      </c>
      <c r="C31" s="39" t="s">
        <v>3572</v>
      </c>
      <c r="D31" s="40" t="s">
        <v>14</v>
      </c>
      <c r="E31" s="40" t="s">
        <v>3344</v>
      </c>
      <c r="F31" s="40" t="s">
        <v>3344</v>
      </c>
      <c r="G31" s="40" t="s">
        <v>3345</v>
      </c>
      <c r="H31" s="40" t="s">
        <v>3344</v>
      </c>
      <c r="I31" s="40" t="s">
        <v>383</v>
      </c>
      <c r="J31" s="40" t="s">
        <v>384</v>
      </c>
      <c r="K31" s="41">
        <v>10</v>
      </c>
      <c r="L31" s="40">
        <v>649388</v>
      </c>
      <c r="M31" s="40">
        <v>394965</v>
      </c>
      <c r="N31" s="40">
        <v>1</v>
      </c>
      <c r="O31" s="42"/>
      <c r="P31" s="42"/>
      <c r="Q31" s="42"/>
      <c r="R31" s="17">
        <f t="shared" si="1"/>
        <v>0</v>
      </c>
      <c r="S31" s="27">
        <f t="shared" si="2"/>
        <v>0</v>
      </c>
      <c r="T31" s="42"/>
      <c r="U31" s="42"/>
      <c r="V31" s="17">
        <f t="shared" si="3"/>
        <v>0</v>
      </c>
      <c r="W31" s="27">
        <f t="shared" si="4"/>
        <v>0</v>
      </c>
    </row>
  </sheetData>
  <sheetProtection algorithmName="SHA-512" hashValue="+oMjGDCdGQ0NlrykwaRqdIoj4UXVcDdqRZPpzvVG/UCd63dV4KFHhqAchGbPR4o6wndBC2pcogsJUurSlqJwow==" saltValue="YQ4rxrcHmHObIzr31ObMJA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0"/>
  <sheetViews>
    <sheetView topLeftCell="A7" workbookViewId="0">
      <selection activeCell="T16" sqref="T16:U20"/>
    </sheetView>
  </sheetViews>
  <sheetFormatPr defaultColWidth="8.7265625" defaultRowHeight="14.5" x14ac:dyDescent="0.35"/>
  <cols>
    <col min="1" max="1" width="8.7265625" style="4"/>
    <col min="2" max="2" width="12.54296875" style="4" customWidth="1"/>
    <col min="3" max="11" width="8.7265625" style="4"/>
    <col min="12" max="12" width="14.54296875" style="4" customWidth="1"/>
    <col min="13" max="14" width="8.7265625" style="4"/>
    <col min="15" max="15" width="15.453125" style="4" customWidth="1"/>
    <col min="16" max="16" width="12.81640625" style="4" customWidth="1"/>
    <col min="17" max="17" width="19.54296875" style="4" customWidth="1"/>
    <col min="18" max="18" width="8.7265625" style="4"/>
    <col min="19" max="19" width="14.26953125" style="4" customWidth="1"/>
    <col min="20" max="20" width="8.7265625" style="4"/>
    <col min="21" max="21" width="18.81640625" style="4" customWidth="1"/>
    <col min="22" max="22" width="8.7265625" style="4"/>
    <col min="23" max="23" width="15.26953125" style="4" customWidth="1"/>
    <col min="24" max="16384" width="8.7265625" style="4"/>
  </cols>
  <sheetData>
    <row r="1" spans="1:23" ht="15" thickBot="1" x14ac:dyDescent="0.4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" thickTop="1" x14ac:dyDescent="0.35">
      <c r="A2" s="1">
        <v>90</v>
      </c>
      <c r="B2" s="1">
        <f>M14</f>
        <v>5</v>
      </c>
      <c r="C2" s="1" t="str">
        <f>E16</f>
        <v>ŻYRARDOWSKI</v>
      </c>
      <c r="D2" s="1"/>
      <c r="E2" s="1"/>
      <c r="F2" s="1"/>
      <c r="G2" s="112" t="s">
        <v>3787</v>
      </c>
      <c r="H2" s="113"/>
      <c r="I2" s="114"/>
      <c r="J2" s="115" t="s">
        <v>3788</v>
      </c>
      <c r="K2" s="116"/>
      <c r="L2" s="117"/>
      <c r="Q2" s="5"/>
      <c r="R2" s="5"/>
      <c r="S2" s="5"/>
      <c r="T2" s="5"/>
    </row>
    <row r="3" spans="1:23" x14ac:dyDescent="0.3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2" x14ac:dyDescent="0.35">
      <c r="A4" s="118" t="s">
        <v>3795</v>
      </c>
      <c r="B4" s="118"/>
      <c r="C4" s="118"/>
      <c r="D4" s="118"/>
      <c r="E4" s="118"/>
      <c r="F4" s="10" t="s">
        <v>3796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106" t="s">
        <v>3797</v>
      </c>
      <c r="O4" s="107"/>
      <c r="P4" s="14">
        <v>1</v>
      </c>
      <c r="Q4" s="88"/>
      <c r="R4" s="89"/>
      <c r="S4" s="89"/>
      <c r="T4" s="89"/>
      <c r="U4" s="89"/>
      <c r="V4" s="90"/>
    </row>
    <row r="5" spans="1:23" ht="42" x14ac:dyDescent="0.35">
      <c r="A5" s="118" t="s">
        <v>3798</v>
      </c>
      <c r="B5" s="118"/>
      <c r="C5" s="118"/>
      <c r="D5" s="118"/>
      <c r="E5" s="118"/>
      <c r="F5" s="10" t="s">
        <v>3799</v>
      </c>
      <c r="G5" s="11">
        <f>ROUND(J5/M14/60,2)</f>
        <v>0</v>
      </c>
      <c r="H5" s="12">
        <f>ROUND(K5/M14/60,0)</f>
        <v>0</v>
      </c>
      <c r="I5" s="13">
        <f>G4+H4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106"/>
      <c r="O5" s="107"/>
      <c r="P5" s="14">
        <v>2</v>
      </c>
      <c r="Q5" s="88"/>
      <c r="R5" s="89"/>
      <c r="S5" s="89"/>
      <c r="T5" s="89"/>
      <c r="U5" s="89"/>
      <c r="V5" s="90"/>
    </row>
    <row r="6" spans="1:23" ht="64" x14ac:dyDescent="0.35">
      <c r="A6" s="108" t="s">
        <v>3800</v>
      </c>
      <c r="B6" s="108"/>
      <c r="C6" s="108"/>
      <c r="D6" s="108"/>
      <c r="E6" s="108"/>
      <c r="F6" s="3" t="s">
        <v>3801</v>
      </c>
      <c r="G6" s="15"/>
      <c r="H6" s="12">
        <f t="shared" ref="H6:H10" si="0">G6*0.23</f>
        <v>0</v>
      </c>
      <c r="I6" s="31">
        <f>ROUND(G6+H6,2)</f>
        <v>0</v>
      </c>
      <c r="J6" s="109" t="s">
        <v>3802</v>
      </c>
      <c r="K6" s="110"/>
      <c r="L6" s="111"/>
      <c r="P6" s="9" t="s">
        <v>3793</v>
      </c>
      <c r="Q6" s="1" t="s">
        <v>3794</v>
      </c>
      <c r="S6" s="5"/>
      <c r="T6" s="5"/>
    </row>
    <row r="7" spans="1:23" ht="64" x14ac:dyDescent="0.35">
      <c r="A7" s="108" t="s">
        <v>3803</v>
      </c>
      <c r="B7" s="108"/>
      <c r="C7" s="108"/>
      <c r="D7" s="108"/>
      <c r="E7" s="108"/>
      <c r="F7" s="3" t="s">
        <v>3804</v>
      </c>
      <c r="G7" s="15"/>
      <c r="H7" s="12">
        <f t="shared" si="0"/>
        <v>0</v>
      </c>
      <c r="I7" s="31">
        <f>ROUND(G6+H6,2)</f>
        <v>0</v>
      </c>
      <c r="J7" s="109" t="s">
        <v>3802</v>
      </c>
      <c r="K7" s="110"/>
      <c r="L7" s="111"/>
      <c r="P7" s="9"/>
      <c r="Q7" s="1"/>
      <c r="S7" s="5"/>
      <c r="T7" s="5"/>
    </row>
    <row r="8" spans="1:23" ht="53.5" x14ac:dyDescent="0.35">
      <c r="A8" s="108" t="s">
        <v>3805</v>
      </c>
      <c r="B8" s="108"/>
      <c r="C8" s="108"/>
      <c r="D8" s="108"/>
      <c r="E8" s="108"/>
      <c r="F8" s="3" t="s">
        <v>3806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106" t="s">
        <v>3807</v>
      </c>
      <c r="O8" s="107"/>
      <c r="P8" s="14">
        <v>1</v>
      </c>
      <c r="Q8" s="88"/>
      <c r="R8" s="89"/>
      <c r="S8" s="89"/>
      <c r="T8" s="89"/>
      <c r="U8" s="89"/>
      <c r="V8" s="90"/>
    </row>
    <row r="9" spans="1:23" ht="43" x14ac:dyDescent="0.35">
      <c r="A9" s="91" t="s">
        <v>3808</v>
      </c>
      <c r="B9" s="91"/>
      <c r="C9" s="91"/>
      <c r="D9" s="91"/>
      <c r="E9" s="91"/>
      <c r="F9" s="3" t="s">
        <v>3809</v>
      </c>
      <c r="G9" s="15"/>
      <c r="H9" s="12">
        <f t="shared" si="0"/>
        <v>0</v>
      </c>
      <c r="I9" s="31">
        <f>ROUND(G9+H9,2)</f>
        <v>0</v>
      </c>
      <c r="J9" s="92" t="s">
        <v>3802</v>
      </c>
      <c r="K9" s="93"/>
      <c r="L9" s="94"/>
      <c r="M9" s="1"/>
      <c r="N9" s="16"/>
      <c r="W9" s="17"/>
    </row>
    <row r="10" spans="1:23" ht="54" thickBot="1" x14ac:dyDescent="0.4">
      <c r="A10" s="91" t="s">
        <v>3810</v>
      </c>
      <c r="B10" s="91"/>
      <c r="C10" s="91"/>
      <c r="D10" s="91"/>
      <c r="E10" s="91"/>
      <c r="F10" s="3" t="s">
        <v>3811</v>
      </c>
      <c r="G10" s="18"/>
      <c r="H10" s="19">
        <f t="shared" si="0"/>
        <v>0</v>
      </c>
      <c r="I10" s="31">
        <f>ROUND(G10+H10,2)</f>
        <v>0</v>
      </c>
      <c r="J10" s="95" t="s">
        <v>3802</v>
      </c>
      <c r="K10" s="96"/>
      <c r="L10" s="97"/>
      <c r="M10" s="1"/>
      <c r="N10" s="1"/>
    </row>
    <row r="11" spans="1:23" ht="15" thickTop="1" x14ac:dyDescent="0.35">
      <c r="A11" s="20"/>
      <c r="B11" s="20"/>
      <c r="C11" s="20"/>
      <c r="D11" s="20"/>
      <c r="H11" s="20"/>
      <c r="I11" s="98"/>
      <c r="J11" s="99"/>
      <c r="K11" s="99"/>
      <c r="L11" s="100"/>
      <c r="M11" s="33" t="s">
        <v>3812</v>
      </c>
      <c r="N11" s="34"/>
      <c r="O11" s="1"/>
      <c r="P11" s="1"/>
      <c r="Q11" s="1"/>
      <c r="R11" s="1"/>
      <c r="S11" s="1"/>
      <c r="T11" s="1"/>
      <c r="U11" s="1"/>
      <c r="V11" s="21"/>
    </row>
    <row r="12" spans="1:23" ht="15" thickBot="1" x14ac:dyDescent="0.4">
      <c r="A12" s="20"/>
      <c r="B12" s="20"/>
      <c r="C12" s="20"/>
      <c r="D12" s="20"/>
      <c r="H12" s="22" t="s">
        <v>3813</v>
      </c>
      <c r="I12" s="101"/>
      <c r="J12" s="102"/>
      <c r="K12" s="102"/>
      <c r="L12" s="103"/>
      <c r="M12" s="104" t="s">
        <v>3814</v>
      </c>
      <c r="N12" s="105"/>
      <c r="O12" s="105"/>
      <c r="P12" s="105"/>
      <c r="Q12" s="105"/>
      <c r="R12" s="105"/>
      <c r="S12" s="105"/>
      <c r="T12" s="105"/>
      <c r="U12" s="105"/>
      <c r="V12" s="105"/>
    </row>
    <row r="13" spans="1:23" ht="15" thickTop="1" x14ac:dyDescent="0.35"/>
    <row r="14" spans="1:23" ht="34.5" customHeight="1" x14ac:dyDescent="0.3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5</v>
      </c>
      <c r="N14" s="25">
        <f>SUM(N16:N400)</f>
        <v>5</v>
      </c>
      <c r="P14" s="86" t="s">
        <v>3815</v>
      </c>
      <c r="Q14" s="87"/>
      <c r="R14" s="87"/>
      <c r="S14" s="87"/>
      <c r="T14" s="86" t="s">
        <v>3816</v>
      </c>
      <c r="U14" s="87"/>
      <c r="V14" s="87"/>
      <c r="W14" s="87"/>
    </row>
    <row r="15" spans="1:23" ht="73.5" x14ac:dyDescent="0.35">
      <c r="A15" s="35" t="s">
        <v>1</v>
      </c>
      <c r="B15" s="35" t="s">
        <v>2</v>
      </c>
      <c r="C15" s="36" t="s">
        <v>3</v>
      </c>
      <c r="D15" s="37" t="s">
        <v>4</v>
      </c>
      <c r="E15" s="37" t="s">
        <v>5</v>
      </c>
      <c r="F15" s="37" t="s">
        <v>6</v>
      </c>
      <c r="G15" s="37" t="s">
        <v>7</v>
      </c>
      <c r="H15" s="37" t="s">
        <v>8</v>
      </c>
      <c r="I15" s="37" t="s">
        <v>9</v>
      </c>
      <c r="J15" s="37" t="s">
        <v>10</v>
      </c>
      <c r="K15" s="37" t="s">
        <v>11</v>
      </c>
      <c r="L15" s="37" t="s">
        <v>12</v>
      </c>
      <c r="M15" s="37" t="s">
        <v>13</v>
      </c>
      <c r="N15" s="37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35">
      <c r="A16" s="38">
        <v>3842852</v>
      </c>
      <c r="B16" s="38" t="s">
        <v>3736</v>
      </c>
      <c r="C16" s="39" t="s">
        <v>3737</v>
      </c>
      <c r="D16" s="40" t="s">
        <v>14</v>
      </c>
      <c r="E16" s="40" t="s">
        <v>477</v>
      </c>
      <c r="F16" s="40" t="s">
        <v>3738</v>
      </c>
      <c r="G16" s="40" t="s">
        <v>3739</v>
      </c>
      <c r="H16" s="40" t="s">
        <v>3738</v>
      </c>
      <c r="I16" s="40" t="s">
        <v>324</v>
      </c>
      <c r="J16" s="40" t="s">
        <v>352</v>
      </c>
      <c r="K16" s="41">
        <v>3</v>
      </c>
      <c r="L16" s="40">
        <v>598290</v>
      </c>
      <c r="M16" s="40">
        <v>466683</v>
      </c>
      <c r="N16" s="40">
        <v>1</v>
      </c>
      <c r="O16" s="42"/>
      <c r="P16" s="42"/>
      <c r="Q16" s="42"/>
      <c r="R16" s="17">
        <f>ROUND(Q16*0.23,2)</f>
        <v>0</v>
      </c>
      <c r="S16" s="27">
        <f>ROUND(Q16,2)+R16</f>
        <v>0</v>
      </c>
      <c r="T16" s="42"/>
      <c r="U16" s="42"/>
      <c r="V16" s="17">
        <f>ROUND(U16*0.23,2)</f>
        <v>0</v>
      </c>
      <c r="W16" s="27">
        <f>ROUND(U16,2)+V16</f>
        <v>0</v>
      </c>
    </row>
    <row r="17" spans="1:23" x14ac:dyDescent="0.35">
      <c r="A17" s="38">
        <v>3840633</v>
      </c>
      <c r="B17" s="38" t="s">
        <v>3742</v>
      </c>
      <c r="C17" s="39" t="s">
        <v>3743</v>
      </c>
      <c r="D17" s="40" t="s">
        <v>14</v>
      </c>
      <c r="E17" s="40" t="s">
        <v>477</v>
      </c>
      <c r="F17" s="40" t="s">
        <v>3738</v>
      </c>
      <c r="G17" s="40" t="s">
        <v>3739</v>
      </c>
      <c r="H17" s="40" t="s">
        <v>3738</v>
      </c>
      <c r="I17" s="40" t="s">
        <v>3744</v>
      </c>
      <c r="J17" s="40" t="s">
        <v>3745</v>
      </c>
      <c r="K17" s="41" t="s">
        <v>3746</v>
      </c>
      <c r="L17" s="40">
        <v>598092</v>
      </c>
      <c r="M17" s="40">
        <v>466246</v>
      </c>
      <c r="N17" s="40">
        <v>1</v>
      </c>
      <c r="O17" s="42"/>
      <c r="P17" s="42"/>
      <c r="Q17" s="42"/>
      <c r="R17" s="17">
        <f t="shared" ref="R17:R20" si="1">ROUND(Q17*0.23,2)</f>
        <v>0</v>
      </c>
      <c r="S17" s="27">
        <f t="shared" ref="S17:S20" si="2">ROUND(Q17,2)+R17</f>
        <v>0</v>
      </c>
      <c r="T17" s="42"/>
      <c r="U17" s="42"/>
      <c r="V17" s="17">
        <f t="shared" ref="V17:V20" si="3">ROUND(U17*0.23,2)</f>
        <v>0</v>
      </c>
      <c r="W17" s="27">
        <f t="shared" ref="W17:W20" si="4">ROUND(U17,2)+V17</f>
        <v>0</v>
      </c>
    </row>
    <row r="18" spans="1:23" x14ac:dyDescent="0.35">
      <c r="A18" s="38">
        <v>3843926</v>
      </c>
      <c r="B18" s="38" t="s">
        <v>3749</v>
      </c>
      <c r="C18" s="39" t="s">
        <v>3750</v>
      </c>
      <c r="D18" s="40" t="s">
        <v>14</v>
      </c>
      <c r="E18" s="40" t="s">
        <v>477</v>
      </c>
      <c r="F18" s="40" t="s">
        <v>3738</v>
      </c>
      <c r="G18" s="40" t="s">
        <v>3739</v>
      </c>
      <c r="H18" s="40" t="s">
        <v>3738</v>
      </c>
      <c r="I18" s="40" t="s">
        <v>433</v>
      </c>
      <c r="J18" s="40" t="s">
        <v>434</v>
      </c>
      <c r="K18" s="41">
        <v>35</v>
      </c>
      <c r="L18" s="40">
        <v>598651</v>
      </c>
      <c r="M18" s="40">
        <v>466631</v>
      </c>
      <c r="N18" s="40">
        <v>1</v>
      </c>
      <c r="O18" s="42"/>
      <c r="P18" s="42"/>
      <c r="Q18" s="42"/>
      <c r="R18" s="17">
        <f t="shared" si="1"/>
        <v>0</v>
      </c>
      <c r="S18" s="27">
        <f t="shared" si="2"/>
        <v>0</v>
      </c>
      <c r="T18" s="42"/>
      <c r="U18" s="42"/>
      <c r="V18" s="17">
        <f t="shared" si="3"/>
        <v>0</v>
      </c>
      <c r="W18" s="27">
        <f t="shared" si="4"/>
        <v>0</v>
      </c>
    </row>
    <row r="19" spans="1:23" x14ac:dyDescent="0.35">
      <c r="A19" s="38">
        <v>3845119</v>
      </c>
      <c r="B19" s="38" t="s">
        <v>3773</v>
      </c>
      <c r="C19" s="39" t="s">
        <v>3774</v>
      </c>
      <c r="D19" s="40" t="s">
        <v>14</v>
      </c>
      <c r="E19" s="40" t="s">
        <v>477</v>
      </c>
      <c r="F19" s="40" t="s">
        <v>3738</v>
      </c>
      <c r="G19" s="40" t="s">
        <v>3739</v>
      </c>
      <c r="H19" s="40" t="s">
        <v>3738</v>
      </c>
      <c r="I19" s="40" t="s">
        <v>3775</v>
      </c>
      <c r="J19" s="40" t="s">
        <v>3776</v>
      </c>
      <c r="K19" s="41" t="s">
        <v>287</v>
      </c>
      <c r="L19" s="40">
        <v>599020</v>
      </c>
      <c r="M19" s="40">
        <v>467787</v>
      </c>
      <c r="N19" s="40">
        <v>1</v>
      </c>
      <c r="O19" s="42"/>
      <c r="P19" s="42"/>
      <c r="Q19" s="42"/>
      <c r="R19" s="17">
        <f t="shared" si="1"/>
        <v>0</v>
      </c>
      <c r="S19" s="27">
        <f t="shared" si="2"/>
        <v>0</v>
      </c>
      <c r="T19" s="42"/>
      <c r="U19" s="42"/>
      <c r="V19" s="17">
        <f t="shared" si="3"/>
        <v>0</v>
      </c>
      <c r="W19" s="27">
        <f t="shared" si="4"/>
        <v>0</v>
      </c>
    </row>
    <row r="20" spans="1:23" x14ac:dyDescent="0.35">
      <c r="A20" s="38">
        <v>3845120</v>
      </c>
      <c r="B20" s="38" t="s">
        <v>3777</v>
      </c>
      <c r="C20" s="39" t="s">
        <v>3778</v>
      </c>
      <c r="D20" s="40" t="s">
        <v>14</v>
      </c>
      <c r="E20" s="40" t="s">
        <v>477</v>
      </c>
      <c r="F20" s="40" t="s">
        <v>3738</v>
      </c>
      <c r="G20" s="40" t="s">
        <v>3739</v>
      </c>
      <c r="H20" s="40" t="s">
        <v>3738</v>
      </c>
      <c r="I20" s="40" t="s">
        <v>3775</v>
      </c>
      <c r="J20" s="40" t="s">
        <v>3776</v>
      </c>
      <c r="K20" s="41" t="s">
        <v>3779</v>
      </c>
      <c r="L20" s="40">
        <v>599070</v>
      </c>
      <c r="M20" s="40">
        <v>467819</v>
      </c>
      <c r="N20" s="40">
        <v>1</v>
      </c>
      <c r="O20" s="42"/>
      <c r="P20" s="42"/>
      <c r="Q20" s="42"/>
      <c r="R20" s="17">
        <f t="shared" si="1"/>
        <v>0</v>
      </c>
      <c r="S20" s="27">
        <f t="shared" si="2"/>
        <v>0</v>
      </c>
      <c r="T20" s="42"/>
      <c r="U20" s="42"/>
      <c r="V20" s="17">
        <f t="shared" si="3"/>
        <v>0</v>
      </c>
      <c r="W20" s="27">
        <f t="shared" si="4"/>
        <v>0</v>
      </c>
    </row>
  </sheetData>
  <sheetProtection algorithmName="SHA-512" hashValue="zNuUEBCdGlbGHBBHwGNUcjBQQtdrMXbWqVtLR7+wInohMuFHL3rT7Zbmr0kIoU48HBVYAOJJxfHahq9J7jDm5Q==" saltValue="i4vCRaeq5NRpvakT9sbu+w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9"/>
  <sheetViews>
    <sheetView topLeftCell="A7" workbookViewId="0">
      <selection activeCell="T16" sqref="T16:U19"/>
    </sheetView>
  </sheetViews>
  <sheetFormatPr defaultColWidth="8.7265625" defaultRowHeight="14.5" x14ac:dyDescent="0.35"/>
  <cols>
    <col min="1" max="1" width="8.7265625" style="4"/>
    <col min="2" max="2" width="12.54296875" style="4" customWidth="1"/>
    <col min="3" max="11" width="8.7265625" style="4"/>
    <col min="12" max="12" width="14.54296875" style="4" customWidth="1"/>
    <col min="13" max="14" width="8.7265625" style="4"/>
    <col min="15" max="15" width="15.453125" style="4" customWidth="1"/>
    <col min="16" max="16" width="12.81640625" style="4" customWidth="1"/>
    <col min="17" max="17" width="19.54296875" style="4" customWidth="1"/>
    <col min="18" max="18" width="8.7265625" style="4"/>
    <col min="19" max="19" width="14.26953125" style="4" customWidth="1"/>
    <col min="20" max="20" width="8.7265625" style="4"/>
    <col min="21" max="21" width="18.81640625" style="4" customWidth="1"/>
    <col min="22" max="22" width="8.7265625" style="4"/>
    <col min="23" max="23" width="15.26953125" style="4" customWidth="1"/>
    <col min="24" max="16384" width="8.7265625" style="4"/>
  </cols>
  <sheetData>
    <row r="1" spans="1:23" ht="15" thickBot="1" x14ac:dyDescent="0.4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" thickTop="1" x14ac:dyDescent="0.35">
      <c r="A2" s="1">
        <v>54</v>
      </c>
      <c r="B2" s="1">
        <f>M14</f>
        <v>4</v>
      </c>
      <c r="C2" s="1" t="str">
        <f>E16</f>
        <v>PUŁTUSKI</v>
      </c>
      <c r="D2" s="1"/>
      <c r="E2" s="1"/>
      <c r="F2" s="1"/>
      <c r="G2" s="112" t="s">
        <v>3787</v>
      </c>
      <c r="H2" s="113"/>
      <c r="I2" s="114"/>
      <c r="J2" s="115" t="s">
        <v>3788</v>
      </c>
      <c r="K2" s="116"/>
      <c r="L2" s="117"/>
      <c r="Q2" s="5"/>
      <c r="R2" s="5"/>
      <c r="S2" s="5"/>
      <c r="T2" s="5"/>
    </row>
    <row r="3" spans="1:23" x14ac:dyDescent="0.3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2" x14ac:dyDescent="0.35">
      <c r="A4" s="118" t="s">
        <v>3795</v>
      </c>
      <c r="B4" s="118"/>
      <c r="C4" s="118"/>
      <c r="D4" s="118"/>
      <c r="E4" s="118"/>
      <c r="F4" s="10" t="s">
        <v>3796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106" t="s">
        <v>3797</v>
      </c>
      <c r="O4" s="107"/>
      <c r="P4" s="14">
        <v>1</v>
      </c>
      <c r="Q4" s="88"/>
      <c r="R4" s="89"/>
      <c r="S4" s="89"/>
      <c r="T4" s="89"/>
      <c r="U4" s="89"/>
      <c r="V4" s="90"/>
    </row>
    <row r="5" spans="1:23" ht="42" x14ac:dyDescent="0.35">
      <c r="A5" s="118" t="s">
        <v>3798</v>
      </c>
      <c r="B5" s="118"/>
      <c r="C5" s="118"/>
      <c r="D5" s="118"/>
      <c r="E5" s="118"/>
      <c r="F5" s="10" t="s">
        <v>3799</v>
      </c>
      <c r="G5" s="11">
        <f>ROUND(J5/M14/60,2)</f>
        <v>0</v>
      </c>
      <c r="H5" s="12">
        <f>ROUND(K5/M14/60,0)</f>
        <v>0</v>
      </c>
      <c r="I5" s="13">
        <f>G4+H4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106"/>
      <c r="O5" s="107"/>
      <c r="P5" s="14">
        <v>2</v>
      </c>
      <c r="Q5" s="88"/>
      <c r="R5" s="89"/>
      <c r="S5" s="89"/>
      <c r="T5" s="89"/>
      <c r="U5" s="89"/>
      <c r="V5" s="90"/>
    </row>
    <row r="6" spans="1:23" ht="64" x14ac:dyDescent="0.35">
      <c r="A6" s="108" t="s">
        <v>3800</v>
      </c>
      <c r="B6" s="108"/>
      <c r="C6" s="108"/>
      <c r="D6" s="108"/>
      <c r="E6" s="108"/>
      <c r="F6" s="3" t="s">
        <v>3801</v>
      </c>
      <c r="G6" s="15"/>
      <c r="H6" s="12">
        <f t="shared" ref="H6:H10" si="0">G6*0.23</f>
        <v>0</v>
      </c>
      <c r="I6" s="31">
        <f>ROUND(G6+H6,2)</f>
        <v>0</v>
      </c>
      <c r="J6" s="109" t="s">
        <v>3802</v>
      </c>
      <c r="K6" s="110"/>
      <c r="L6" s="111"/>
      <c r="P6" s="9" t="s">
        <v>3793</v>
      </c>
      <c r="Q6" s="1" t="s">
        <v>3794</v>
      </c>
      <c r="S6" s="5"/>
      <c r="T6" s="5"/>
    </row>
    <row r="7" spans="1:23" ht="64" x14ac:dyDescent="0.35">
      <c r="A7" s="108" t="s">
        <v>3803</v>
      </c>
      <c r="B7" s="108"/>
      <c r="C7" s="108"/>
      <c r="D7" s="108"/>
      <c r="E7" s="108"/>
      <c r="F7" s="3" t="s">
        <v>3804</v>
      </c>
      <c r="G7" s="15"/>
      <c r="H7" s="12">
        <f t="shared" si="0"/>
        <v>0</v>
      </c>
      <c r="I7" s="31">
        <f>ROUND(G6+H6,2)</f>
        <v>0</v>
      </c>
      <c r="J7" s="109" t="s">
        <v>3802</v>
      </c>
      <c r="K7" s="110"/>
      <c r="L7" s="111"/>
      <c r="P7" s="9"/>
      <c r="Q7" s="1"/>
      <c r="S7" s="5"/>
      <c r="T7" s="5"/>
    </row>
    <row r="8" spans="1:23" ht="53.5" x14ac:dyDescent="0.35">
      <c r="A8" s="108" t="s">
        <v>3805</v>
      </c>
      <c r="B8" s="108"/>
      <c r="C8" s="108"/>
      <c r="D8" s="108"/>
      <c r="E8" s="108"/>
      <c r="F8" s="3" t="s">
        <v>3806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106" t="s">
        <v>3807</v>
      </c>
      <c r="O8" s="107"/>
      <c r="P8" s="14">
        <v>1</v>
      </c>
      <c r="Q8" s="88"/>
      <c r="R8" s="89"/>
      <c r="S8" s="89"/>
      <c r="T8" s="89"/>
      <c r="U8" s="89"/>
      <c r="V8" s="90"/>
    </row>
    <row r="9" spans="1:23" ht="43" x14ac:dyDescent="0.35">
      <c r="A9" s="91" t="s">
        <v>3808</v>
      </c>
      <c r="B9" s="91"/>
      <c r="C9" s="91"/>
      <c r="D9" s="91"/>
      <c r="E9" s="91"/>
      <c r="F9" s="3" t="s">
        <v>3809</v>
      </c>
      <c r="G9" s="15"/>
      <c r="H9" s="12">
        <f t="shared" si="0"/>
        <v>0</v>
      </c>
      <c r="I9" s="31">
        <f>ROUND(G9+H9,2)</f>
        <v>0</v>
      </c>
      <c r="J9" s="92" t="s">
        <v>3802</v>
      </c>
      <c r="K9" s="93"/>
      <c r="L9" s="94"/>
      <c r="M9" s="1"/>
      <c r="N9" s="16"/>
      <c r="W9" s="17"/>
    </row>
    <row r="10" spans="1:23" ht="54" thickBot="1" x14ac:dyDescent="0.4">
      <c r="A10" s="91" t="s">
        <v>3810</v>
      </c>
      <c r="B10" s="91"/>
      <c r="C10" s="91"/>
      <c r="D10" s="91"/>
      <c r="E10" s="91"/>
      <c r="F10" s="3" t="s">
        <v>3811</v>
      </c>
      <c r="G10" s="18"/>
      <c r="H10" s="19">
        <f t="shared" si="0"/>
        <v>0</v>
      </c>
      <c r="I10" s="31">
        <f>ROUND(G10+H10,2)</f>
        <v>0</v>
      </c>
      <c r="J10" s="95" t="s">
        <v>3802</v>
      </c>
      <c r="K10" s="96"/>
      <c r="L10" s="97"/>
      <c r="M10" s="1"/>
      <c r="N10" s="1"/>
    </row>
    <row r="11" spans="1:23" ht="15" thickTop="1" x14ac:dyDescent="0.35">
      <c r="A11" s="20"/>
      <c r="B11" s="20"/>
      <c r="C11" s="20"/>
      <c r="D11" s="20"/>
      <c r="H11" s="20"/>
      <c r="I11" s="98"/>
      <c r="J11" s="99"/>
      <c r="K11" s="99"/>
      <c r="L11" s="100"/>
      <c r="M11" s="33" t="s">
        <v>3812</v>
      </c>
      <c r="N11" s="34"/>
      <c r="O11" s="1"/>
      <c r="P11" s="1"/>
      <c r="Q11" s="1"/>
      <c r="R11" s="1"/>
      <c r="S11" s="1"/>
      <c r="T11" s="1"/>
      <c r="U11" s="1"/>
      <c r="V11" s="21"/>
    </row>
    <row r="12" spans="1:23" ht="15" thickBot="1" x14ac:dyDescent="0.4">
      <c r="A12" s="20"/>
      <c r="B12" s="20"/>
      <c r="C12" s="20"/>
      <c r="D12" s="20"/>
      <c r="H12" s="22" t="s">
        <v>3813</v>
      </c>
      <c r="I12" s="101"/>
      <c r="J12" s="102"/>
      <c r="K12" s="102"/>
      <c r="L12" s="103"/>
      <c r="M12" s="104" t="s">
        <v>3814</v>
      </c>
      <c r="N12" s="105"/>
      <c r="O12" s="105"/>
      <c r="P12" s="105"/>
      <c r="Q12" s="105"/>
      <c r="R12" s="105"/>
      <c r="S12" s="105"/>
      <c r="T12" s="105"/>
      <c r="U12" s="105"/>
      <c r="V12" s="105"/>
    </row>
    <row r="13" spans="1:23" ht="15" thickTop="1" x14ac:dyDescent="0.35"/>
    <row r="14" spans="1:23" ht="34.5" customHeight="1" x14ac:dyDescent="0.3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4</v>
      </c>
      <c r="N14" s="25">
        <f>SUM(N16:N400)</f>
        <v>4</v>
      </c>
      <c r="P14" s="86" t="s">
        <v>3815</v>
      </c>
      <c r="Q14" s="87"/>
      <c r="R14" s="87"/>
      <c r="S14" s="87"/>
      <c r="T14" s="86" t="s">
        <v>3816</v>
      </c>
      <c r="U14" s="87"/>
      <c r="V14" s="87"/>
      <c r="W14" s="87"/>
    </row>
    <row r="15" spans="1:23" ht="73.5" x14ac:dyDescent="0.35">
      <c r="A15" s="35" t="s">
        <v>1</v>
      </c>
      <c r="B15" s="35" t="s">
        <v>2</v>
      </c>
      <c r="C15" s="36" t="s">
        <v>3</v>
      </c>
      <c r="D15" s="37" t="s">
        <v>4</v>
      </c>
      <c r="E15" s="37" t="s">
        <v>5</v>
      </c>
      <c r="F15" s="37" t="s">
        <v>6</v>
      </c>
      <c r="G15" s="37" t="s">
        <v>7</v>
      </c>
      <c r="H15" s="37" t="s">
        <v>8</v>
      </c>
      <c r="I15" s="37" t="s">
        <v>9</v>
      </c>
      <c r="J15" s="37" t="s">
        <v>10</v>
      </c>
      <c r="K15" s="37" t="s">
        <v>11</v>
      </c>
      <c r="L15" s="37" t="s">
        <v>12</v>
      </c>
      <c r="M15" s="37" t="s">
        <v>13</v>
      </c>
      <c r="N15" s="37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35">
      <c r="A16" s="38">
        <v>3507793</v>
      </c>
      <c r="B16" s="38" t="s">
        <v>3153</v>
      </c>
      <c r="C16" s="39" t="s">
        <v>3154</v>
      </c>
      <c r="D16" s="40" t="s">
        <v>14</v>
      </c>
      <c r="E16" s="40" t="s">
        <v>193</v>
      </c>
      <c r="F16" s="40" t="s">
        <v>213</v>
      </c>
      <c r="G16" s="40" t="s">
        <v>3155</v>
      </c>
      <c r="H16" s="40" t="s">
        <v>213</v>
      </c>
      <c r="I16" s="40" t="s">
        <v>101</v>
      </c>
      <c r="J16" s="40" t="s">
        <v>102</v>
      </c>
      <c r="K16" s="41">
        <v>5</v>
      </c>
      <c r="L16" s="40">
        <v>641033</v>
      </c>
      <c r="M16" s="40">
        <v>540061</v>
      </c>
      <c r="N16" s="40">
        <v>1</v>
      </c>
      <c r="O16" s="42"/>
      <c r="P16" s="42"/>
      <c r="Q16" s="42"/>
      <c r="R16" s="17">
        <f>ROUND(Q16*0.23,2)</f>
        <v>0</v>
      </c>
      <c r="S16" s="27">
        <f>ROUND(Q16,2)+R16</f>
        <v>0</v>
      </c>
      <c r="T16" s="42"/>
      <c r="U16" s="42"/>
      <c r="V16" s="17">
        <f>ROUND(U16*0.23,2)</f>
        <v>0</v>
      </c>
      <c r="W16" s="27">
        <f>ROUND(U16,2)+V16</f>
        <v>0</v>
      </c>
    </row>
    <row r="17" spans="1:23" x14ac:dyDescent="0.35">
      <c r="A17" s="38">
        <v>3506098</v>
      </c>
      <c r="B17" s="38" t="s">
        <v>3156</v>
      </c>
      <c r="C17" s="39" t="s">
        <v>3157</v>
      </c>
      <c r="D17" s="40" t="s">
        <v>14</v>
      </c>
      <c r="E17" s="40" t="s">
        <v>193</v>
      </c>
      <c r="F17" s="40" t="s">
        <v>213</v>
      </c>
      <c r="G17" s="40" t="s">
        <v>3155</v>
      </c>
      <c r="H17" s="40" t="s">
        <v>213</v>
      </c>
      <c r="I17" s="40" t="s">
        <v>101</v>
      </c>
      <c r="J17" s="40" t="s">
        <v>102</v>
      </c>
      <c r="K17" s="41">
        <v>9</v>
      </c>
      <c r="L17" s="40">
        <v>641116</v>
      </c>
      <c r="M17" s="40">
        <v>540034</v>
      </c>
      <c r="N17" s="40">
        <v>1</v>
      </c>
      <c r="O17" s="42"/>
      <c r="P17" s="42"/>
      <c r="Q17" s="42"/>
      <c r="R17" s="17">
        <f t="shared" ref="R17:R19" si="1">ROUND(Q17*0.23,2)</f>
        <v>0</v>
      </c>
      <c r="S17" s="27">
        <f t="shared" ref="S17:S19" si="2">ROUND(Q17,2)+R17</f>
        <v>0</v>
      </c>
      <c r="T17" s="42"/>
      <c r="U17" s="42"/>
      <c r="V17" s="17">
        <f t="shared" ref="V17:V19" si="3">ROUND(U17*0.23,2)</f>
        <v>0</v>
      </c>
      <c r="W17" s="27">
        <f t="shared" ref="W17:W19" si="4">ROUND(U17,2)+V17</f>
        <v>0</v>
      </c>
    </row>
    <row r="18" spans="1:23" x14ac:dyDescent="0.35">
      <c r="A18" s="38">
        <v>3508012</v>
      </c>
      <c r="B18" s="38" t="s">
        <v>3158</v>
      </c>
      <c r="C18" s="39" t="s">
        <v>3159</v>
      </c>
      <c r="D18" s="40" t="s">
        <v>14</v>
      </c>
      <c r="E18" s="40" t="s">
        <v>193</v>
      </c>
      <c r="F18" s="40" t="s">
        <v>213</v>
      </c>
      <c r="G18" s="40" t="s">
        <v>3155</v>
      </c>
      <c r="H18" s="40" t="s">
        <v>213</v>
      </c>
      <c r="I18" s="40" t="s">
        <v>2622</v>
      </c>
      <c r="J18" s="40" t="s">
        <v>2623</v>
      </c>
      <c r="K18" s="41">
        <v>2</v>
      </c>
      <c r="L18" s="40">
        <v>641040</v>
      </c>
      <c r="M18" s="40">
        <v>539908</v>
      </c>
      <c r="N18" s="40">
        <v>1</v>
      </c>
      <c r="O18" s="42"/>
      <c r="P18" s="42"/>
      <c r="Q18" s="42"/>
      <c r="R18" s="17">
        <f t="shared" si="1"/>
        <v>0</v>
      </c>
      <c r="S18" s="27">
        <f t="shared" si="2"/>
        <v>0</v>
      </c>
      <c r="T18" s="42"/>
      <c r="U18" s="42"/>
      <c r="V18" s="17">
        <f t="shared" si="3"/>
        <v>0</v>
      </c>
      <c r="W18" s="27">
        <f t="shared" si="4"/>
        <v>0</v>
      </c>
    </row>
    <row r="19" spans="1:23" x14ac:dyDescent="0.35">
      <c r="A19" s="38">
        <v>3508271</v>
      </c>
      <c r="B19" s="38" t="s">
        <v>3160</v>
      </c>
      <c r="C19" s="39" t="s">
        <v>3161</v>
      </c>
      <c r="D19" s="40" t="s">
        <v>14</v>
      </c>
      <c r="E19" s="40" t="s">
        <v>193</v>
      </c>
      <c r="F19" s="40" t="s">
        <v>213</v>
      </c>
      <c r="G19" s="40" t="s">
        <v>3155</v>
      </c>
      <c r="H19" s="40" t="s">
        <v>213</v>
      </c>
      <c r="I19" s="40" t="s">
        <v>3162</v>
      </c>
      <c r="J19" s="40" t="s">
        <v>3163</v>
      </c>
      <c r="K19" s="41">
        <v>1</v>
      </c>
      <c r="L19" s="40">
        <v>640705</v>
      </c>
      <c r="M19" s="40">
        <v>539847</v>
      </c>
      <c r="N19" s="40">
        <v>1</v>
      </c>
      <c r="O19" s="42"/>
      <c r="P19" s="42"/>
      <c r="Q19" s="42"/>
      <c r="R19" s="17">
        <f t="shared" si="1"/>
        <v>0</v>
      </c>
      <c r="S19" s="27">
        <f t="shared" si="2"/>
        <v>0</v>
      </c>
      <c r="T19" s="42"/>
      <c r="U19" s="42"/>
      <c r="V19" s="17">
        <f t="shared" si="3"/>
        <v>0</v>
      </c>
      <c r="W19" s="27">
        <f t="shared" si="4"/>
        <v>0</v>
      </c>
    </row>
  </sheetData>
  <sheetProtection algorithmName="SHA-512" hashValue="EIQx0OuN9SCyX0HW28L7e0PJj/eYoqTwkm9vZNCudD3SgpDHhckD5Iq5XSK0r6B0yR9/lxOjaKcVbqKWqK5MGg==" saltValue="f/gHz8elHXIjdNvyCYJkuQ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6"/>
  <sheetViews>
    <sheetView workbookViewId="0">
      <selection activeCell="G6" sqref="G6:G10"/>
    </sheetView>
  </sheetViews>
  <sheetFormatPr defaultColWidth="8.7265625" defaultRowHeight="14.5" x14ac:dyDescent="0.35"/>
  <cols>
    <col min="1" max="1" width="8.7265625" style="4"/>
    <col min="2" max="2" width="12.54296875" style="4" customWidth="1"/>
    <col min="3" max="11" width="8.7265625" style="4"/>
    <col min="12" max="12" width="14.54296875" style="4" customWidth="1"/>
    <col min="13" max="14" width="8.7265625" style="4"/>
    <col min="15" max="15" width="15.453125" style="4" customWidth="1"/>
    <col min="16" max="16" width="12.81640625" style="4" customWidth="1"/>
    <col min="17" max="17" width="19.54296875" style="4" customWidth="1"/>
    <col min="18" max="18" width="8.7265625" style="4"/>
    <col min="19" max="19" width="14.26953125" style="4" customWidth="1"/>
    <col min="20" max="20" width="8.7265625" style="4"/>
    <col min="21" max="21" width="18.81640625" style="4" customWidth="1"/>
    <col min="22" max="22" width="8.7265625" style="4"/>
    <col min="23" max="23" width="15.26953125" style="4" customWidth="1"/>
    <col min="24" max="16384" width="8.7265625" style="4"/>
  </cols>
  <sheetData>
    <row r="1" spans="1:23" ht="15" thickBot="1" x14ac:dyDescent="0.4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" thickTop="1" x14ac:dyDescent="0.35">
      <c r="A2" s="1">
        <v>53</v>
      </c>
      <c r="B2" s="1">
        <f>M14</f>
        <v>1</v>
      </c>
      <c r="C2" s="1" t="str">
        <f>E16</f>
        <v>PRZYSUSKI</v>
      </c>
      <c r="D2" s="1"/>
      <c r="E2" s="1"/>
      <c r="F2" s="1"/>
      <c r="G2" s="112" t="s">
        <v>3787</v>
      </c>
      <c r="H2" s="113"/>
      <c r="I2" s="114"/>
      <c r="J2" s="115" t="s">
        <v>3788</v>
      </c>
      <c r="K2" s="116"/>
      <c r="L2" s="117"/>
      <c r="Q2" s="5"/>
      <c r="R2" s="5"/>
      <c r="S2" s="5"/>
      <c r="T2" s="5"/>
    </row>
    <row r="3" spans="1:23" x14ac:dyDescent="0.3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2" x14ac:dyDescent="0.35">
      <c r="A4" s="118" t="s">
        <v>3795</v>
      </c>
      <c r="B4" s="118"/>
      <c r="C4" s="118"/>
      <c r="D4" s="118"/>
      <c r="E4" s="118"/>
      <c r="F4" s="10" t="s">
        <v>3796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106" t="s">
        <v>3797</v>
      </c>
      <c r="O4" s="107"/>
      <c r="P4" s="14">
        <v>1</v>
      </c>
      <c r="Q4" s="88"/>
      <c r="R4" s="89"/>
      <c r="S4" s="89"/>
      <c r="T4" s="89"/>
      <c r="U4" s="89"/>
      <c r="V4" s="90"/>
    </row>
    <row r="5" spans="1:23" ht="42" x14ac:dyDescent="0.35">
      <c r="A5" s="118" t="s">
        <v>3798</v>
      </c>
      <c r="B5" s="118"/>
      <c r="C5" s="118"/>
      <c r="D5" s="118"/>
      <c r="E5" s="118"/>
      <c r="F5" s="10" t="s">
        <v>3799</v>
      </c>
      <c r="G5" s="11">
        <f>ROUND(J5/M14/60,2)</f>
        <v>0</v>
      </c>
      <c r="H5" s="12">
        <f>ROUND(K5/M14/60,0)</f>
        <v>0</v>
      </c>
      <c r="I5" s="13">
        <f>G4+H4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106"/>
      <c r="O5" s="107"/>
      <c r="P5" s="14">
        <v>2</v>
      </c>
      <c r="Q5" s="88"/>
      <c r="R5" s="89"/>
      <c r="S5" s="89"/>
      <c r="T5" s="89"/>
      <c r="U5" s="89"/>
      <c r="V5" s="90"/>
    </row>
    <row r="6" spans="1:23" ht="64" x14ac:dyDescent="0.35">
      <c r="A6" s="108" t="s">
        <v>3800</v>
      </c>
      <c r="B6" s="108"/>
      <c r="C6" s="108"/>
      <c r="D6" s="108"/>
      <c r="E6" s="108"/>
      <c r="F6" s="3" t="s">
        <v>3801</v>
      </c>
      <c r="G6" s="15"/>
      <c r="H6" s="12">
        <f t="shared" ref="H6:H10" si="0">G6*0.23</f>
        <v>0</v>
      </c>
      <c r="I6" s="31">
        <f>ROUND(G6+H6,2)</f>
        <v>0</v>
      </c>
      <c r="J6" s="109" t="s">
        <v>3802</v>
      </c>
      <c r="K6" s="110"/>
      <c r="L6" s="111"/>
      <c r="P6" s="9" t="s">
        <v>3793</v>
      </c>
      <c r="Q6" s="1" t="s">
        <v>3794</v>
      </c>
      <c r="S6" s="5"/>
      <c r="T6" s="5"/>
    </row>
    <row r="7" spans="1:23" ht="64" x14ac:dyDescent="0.35">
      <c r="A7" s="108" t="s">
        <v>3803</v>
      </c>
      <c r="B7" s="108"/>
      <c r="C7" s="108"/>
      <c r="D7" s="108"/>
      <c r="E7" s="108"/>
      <c r="F7" s="3" t="s">
        <v>3804</v>
      </c>
      <c r="G7" s="15"/>
      <c r="H7" s="12">
        <f t="shared" si="0"/>
        <v>0</v>
      </c>
      <c r="I7" s="31">
        <f>ROUND(G6+H6,2)</f>
        <v>0</v>
      </c>
      <c r="J7" s="109" t="s">
        <v>3802</v>
      </c>
      <c r="K7" s="110"/>
      <c r="L7" s="111"/>
      <c r="P7" s="9"/>
      <c r="Q7" s="1"/>
      <c r="S7" s="5"/>
      <c r="T7" s="5"/>
    </row>
    <row r="8" spans="1:23" ht="53.5" x14ac:dyDescent="0.35">
      <c r="A8" s="108" t="s">
        <v>3805</v>
      </c>
      <c r="B8" s="108"/>
      <c r="C8" s="108"/>
      <c r="D8" s="108"/>
      <c r="E8" s="108"/>
      <c r="F8" s="3" t="s">
        <v>3806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106" t="s">
        <v>3807</v>
      </c>
      <c r="O8" s="107"/>
      <c r="P8" s="14">
        <v>1</v>
      </c>
      <c r="Q8" s="88"/>
      <c r="R8" s="89"/>
      <c r="S8" s="89"/>
      <c r="T8" s="89"/>
      <c r="U8" s="89"/>
      <c r="V8" s="90"/>
    </row>
    <row r="9" spans="1:23" ht="43" x14ac:dyDescent="0.35">
      <c r="A9" s="91" t="s">
        <v>3808</v>
      </c>
      <c r="B9" s="91"/>
      <c r="C9" s="91"/>
      <c r="D9" s="91"/>
      <c r="E9" s="91"/>
      <c r="F9" s="3" t="s">
        <v>3809</v>
      </c>
      <c r="G9" s="15"/>
      <c r="H9" s="12">
        <f t="shared" si="0"/>
        <v>0</v>
      </c>
      <c r="I9" s="31">
        <f>ROUND(G9+H9,2)</f>
        <v>0</v>
      </c>
      <c r="J9" s="92" t="s">
        <v>3802</v>
      </c>
      <c r="K9" s="93"/>
      <c r="L9" s="94"/>
      <c r="M9" s="1"/>
      <c r="N9" s="16"/>
      <c r="W9" s="17"/>
    </row>
    <row r="10" spans="1:23" ht="54" thickBot="1" x14ac:dyDescent="0.4">
      <c r="A10" s="91" t="s">
        <v>3810</v>
      </c>
      <c r="B10" s="91"/>
      <c r="C10" s="91"/>
      <c r="D10" s="91"/>
      <c r="E10" s="91"/>
      <c r="F10" s="3" t="s">
        <v>3811</v>
      </c>
      <c r="G10" s="18"/>
      <c r="H10" s="19">
        <f t="shared" si="0"/>
        <v>0</v>
      </c>
      <c r="I10" s="31">
        <f>ROUND(G10+H10,2)</f>
        <v>0</v>
      </c>
      <c r="J10" s="95" t="s">
        <v>3802</v>
      </c>
      <c r="K10" s="96"/>
      <c r="L10" s="97"/>
      <c r="M10" s="1"/>
      <c r="N10" s="1"/>
    </row>
    <row r="11" spans="1:23" ht="15" thickTop="1" x14ac:dyDescent="0.35">
      <c r="A11" s="20"/>
      <c r="B11" s="20"/>
      <c r="C11" s="20"/>
      <c r="D11" s="20"/>
      <c r="H11" s="20"/>
      <c r="I11" s="98"/>
      <c r="J11" s="99"/>
      <c r="K11" s="99"/>
      <c r="L11" s="100"/>
      <c r="M11" s="33" t="s">
        <v>3812</v>
      </c>
      <c r="N11" s="34"/>
      <c r="O11" s="1"/>
      <c r="P11" s="1"/>
      <c r="Q11" s="1"/>
      <c r="R11" s="1"/>
      <c r="S11" s="1"/>
      <c r="T11" s="1"/>
      <c r="U11" s="1"/>
      <c r="V11" s="21"/>
    </row>
    <row r="12" spans="1:23" ht="15" thickBot="1" x14ac:dyDescent="0.4">
      <c r="A12" s="20"/>
      <c r="B12" s="20"/>
      <c r="C12" s="20"/>
      <c r="D12" s="20"/>
      <c r="H12" s="22" t="s">
        <v>3813</v>
      </c>
      <c r="I12" s="101"/>
      <c r="J12" s="102"/>
      <c r="K12" s="102"/>
      <c r="L12" s="103"/>
      <c r="M12" s="104" t="s">
        <v>3814</v>
      </c>
      <c r="N12" s="105"/>
      <c r="O12" s="105"/>
      <c r="P12" s="105"/>
      <c r="Q12" s="105"/>
      <c r="R12" s="105"/>
      <c r="S12" s="105"/>
      <c r="T12" s="105"/>
      <c r="U12" s="105"/>
      <c r="V12" s="105"/>
    </row>
    <row r="13" spans="1:23" ht="15" thickTop="1" x14ac:dyDescent="0.35"/>
    <row r="14" spans="1:23" ht="34.5" customHeight="1" x14ac:dyDescent="0.3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1</v>
      </c>
      <c r="N14" s="25">
        <f>SUM(N16:N400)</f>
        <v>1</v>
      </c>
      <c r="P14" s="86" t="s">
        <v>3815</v>
      </c>
      <c r="Q14" s="87"/>
      <c r="R14" s="87"/>
      <c r="S14" s="87"/>
      <c r="T14" s="86" t="s">
        <v>3816</v>
      </c>
      <c r="U14" s="87"/>
      <c r="V14" s="87"/>
      <c r="W14" s="87"/>
    </row>
    <row r="15" spans="1:23" ht="73.5" x14ac:dyDescent="0.35">
      <c r="A15" s="35" t="s">
        <v>1</v>
      </c>
      <c r="B15" s="35" t="s">
        <v>2</v>
      </c>
      <c r="C15" s="36" t="s">
        <v>3</v>
      </c>
      <c r="D15" s="37" t="s">
        <v>4</v>
      </c>
      <c r="E15" s="37" t="s">
        <v>5</v>
      </c>
      <c r="F15" s="37" t="s">
        <v>6</v>
      </c>
      <c r="G15" s="37" t="s">
        <v>7</v>
      </c>
      <c r="H15" s="37" t="s">
        <v>8</v>
      </c>
      <c r="I15" s="37" t="s">
        <v>9</v>
      </c>
      <c r="J15" s="37" t="s">
        <v>10</v>
      </c>
      <c r="K15" s="37" t="s">
        <v>11</v>
      </c>
      <c r="L15" s="37" t="s">
        <v>12</v>
      </c>
      <c r="M15" s="37" t="s">
        <v>13</v>
      </c>
      <c r="N15" s="37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35">
      <c r="A16" s="38">
        <v>9633247</v>
      </c>
      <c r="B16" s="38" t="s">
        <v>344</v>
      </c>
      <c r="C16" s="39" t="s">
        <v>345</v>
      </c>
      <c r="D16" s="40" t="s">
        <v>14</v>
      </c>
      <c r="E16" s="40" t="s">
        <v>341</v>
      </c>
      <c r="F16" s="40" t="s">
        <v>346</v>
      </c>
      <c r="G16" s="40" t="s">
        <v>347</v>
      </c>
      <c r="H16" s="40" t="s">
        <v>348</v>
      </c>
      <c r="I16" s="40" t="s">
        <v>33</v>
      </c>
      <c r="J16" s="40" t="s">
        <v>18</v>
      </c>
      <c r="K16" s="41" t="s">
        <v>349</v>
      </c>
      <c r="L16" s="40">
        <v>636652</v>
      </c>
      <c r="M16" s="40">
        <v>332892</v>
      </c>
      <c r="N16" s="40">
        <v>1</v>
      </c>
      <c r="O16" s="42"/>
      <c r="P16" s="42"/>
      <c r="Q16" s="42"/>
      <c r="R16" s="17">
        <f>ROUND(Q16*0.23,2)</f>
        <v>0</v>
      </c>
      <c r="S16" s="27">
        <f>ROUND(Q16,2)+R16</f>
        <v>0</v>
      </c>
      <c r="T16" s="42"/>
      <c r="U16" s="42"/>
      <c r="V16" s="17">
        <f>ROUND(U16*0.23,2)</f>
        <v>0</v>
      </c>
      <c r="W16" s="27">
        <f>ROUND(U16,2)+V16</f>
        <v>0</v>
      </c>
    </row>
  </sheetData>
  <sheetProtection algorithmName="SHA-512" hashValue="jvm+8W3rciYhFC9apoEZyUSV2GowxHr31buSw4IfWws9NZg8r03yWfbLykfWQssLq6nIr2fTH0/efktEmz2G4A==" saltValue="IZ/Mj6WGxFtCBJ8ho6WT/Q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7"/>
  <sheetViews>
    <sheetView topLeftCell="A7" workbookViewId="0">
      <selection activeCell="T16" sqref="T16:U17"/>
    </sheetView>
  </sheetViews>
  <sheetFormatPr defaultColWidth="8.7265625" defaultRowHeight="14.5" x14ac:dyDescent="0.35"/>
  <cols>
    <col min="1" max="1" width="8.7265625" style="4"/>
    <col min="2" max="2" width="12.54296875" style="4" customWidth="1"/>
    <col min="3" max="11" width="8.7265625" style="4"/>
    <col min="12" max="12" width="14.54296875" style="4" customWidth="1"/>
    <col min="13" max="14" width="8.7265625" style="4"/>
    <col min="15" max="15" width="15.453125" style="4" customWidth="1"/>
    <col min="16" max="16" width="12.81640625" style="4" customWidth="1"/>
    <col min="17" max="17" width="19.54296875" style="4" customWidth="1"/>
    <col min="18" max="18" width="8.7265625" style="4"/>
    <col min="19" max="19" width="14.26953125" style="4" customWidth="1"/>
    <col min="20" max="20" width="8.7265625" style="4"/>
    <col min="21" max="21" width="18.81640625" style="4" customWidth="1"/>
    <col min="22" max="22" width="8.7265625" style="4"/>
    <col min="23" max="23" width="15.26953125" style="4" customWidth="1"/>
    <col min="24" max="16384" width="8.7265625" style="4"/>
  </cols>
  <sheetData>
    <row r="1" spans="1:23" ht="15" thickBot="1" x14ac:dyDescent="0.4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" thickTop="1" x14ac:dyDescent="0.35">
      <c r="A2" s="1">
        <v>52</v>
      </c>
      <c r="B2" s="1">
        <f>M14</f>
        <v>2</v>
      </c>
      <c r="C2" s="1" t="str">
        <f>E16</f>
        <v>PRZYSUSKI</v>
      </c>
      <c r="D2" s="1"/>
      <c r="E2" s="1"/>
      <c r="F2" s="1"/>
      <c r="G2" s="112" t="s">
        <v>3787</v>
      </c>
      <c r="H2" s="113"/>
      <c r="I2" s="114"/>
      <c r="J2" s="115" t="s">
        <v>3788</v>
      </c>
      <c r="K2" s="116"/>
      <c r="L2" s="117"/>
      <c r="Q2" s="5"/>
      <c r="R2" s="5"/>
      <c r="S2" s="5"/>
      <c r="T2" s="5"/>
    </row>
    <row r="3" spans="1:23" x14ac:dyDescent="0.3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2" x14ac:dyDescent="0.35">
      <c r="A4" s="118" t="s">
        <v>3795</v>
      </c>
      <c r="B4" s="118"/>
      <c r="C4" s="118"/>
      <c r="D4" s="118"/>
      <c r="E4" s="118"/>
      <c r="F4" s="10" t="s">
        <v>3796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106" t="s">
        <v>3797</v>
      </c>
      <c r="O4" s="107"/>
      <c r="P4" s="14">
        <v>1</v>
      </c>
      <c r="Q4" s="88"/>
      <c r="R4" s="89"/>
      <c r="S4" s="89"/>
      <c r="T4" s="89"/>
      <c r="U4" s="89"/>
      <c r="V4" s="90"/>
    </row>
    <row r="5" spans="1:23" ht="42" x14ac:dyDescent="0.35">
      <c r="A5" s="118" t="s">
        <v>3798</v>
      </c>
      <c r="B5" s="118"/>
      <c r="C5" s="118"/>
      <c r="D5" s="118"/>
      <c r="E5" s="118"/>
      <c r="F5" s="10" t="s">
        <v>3799</v>
      </c>
      <c r="G5" s="11">
        <f>ROUND(J5/M14/60,2)</f>
        <v>0</v>
      </c>
      <c r="H5" s="12">
        <f>ROUND(K5/M14/60,0)</f>
        <v>0</v>
      </c>
      <c r="I5" s="13">
        <f>G4+H4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106"/>
      <c r="O5" s="107"/>
      <c r="P5" s="14">
        <v>2</v>
      </c>
      <c r="Q5" s="88"/>
      <c r="R5" s="89"/>
      <c r="S5" s="89"/>
      <c r="T5" s="89"/>
      <c r="U5" s="89"/>
      <c r="V5" s="90"/>
    </row>
    <row r="6" spans="1:23" ht="64" x14ac:dyDescent="0.35">
      <c r="A6" s="108" t="s">
        <v>3800</v>
      </c>
      <c r="B6" s="108"/>
      <c r="C6" s="108"/>
      <c r="D6" s="108"/>
      <c r="E6" s="108"/>
      <c r="F6" s="3" t="s">
        <v>3801</v>
      </c>
      <c r="G6" s="15"/>
      <c r="H6" s="12">
        <f t="shared" ref="H6:H10" si="0">G6*0.23</f>
        <v>0</v>
      </c>
      <c r="I6" s="31">
        <f>ROUND(G6+H6,2)</f>
        <v>0</v>
      </c>
      <c r="J6" s="109" t="s">
        <v>3802</v>
      </c>
      <c r="K6" s="110"/>
      <c r="L6" s="111"/>
      <c r="P6" s="9" t="s">
        <v>3793</v>
      </c>
      <c r="Q6" s="1" t="s">
        <v>3794</v>
      </c>
      <c r="S6" s="5"/>
      <c r="T6" s="5"/>
    </row>
    <row r="7" spans="1:23" ht="64" x14ac:dyDescent="0.35">
      <c r="A7" s="108" t="s">
        <v>3803</v>
      </c>
      <c r="B7" s="108"/>
      <c r="C7" s="108"/>
      <c r="D7" s="108"/>
      <c r="E7" s="108"/>
      <c r="F7" s="3" t="s">
        <v>3804</v>
      </c>
      <c r="G7" s="15"/>
      <c r="H7" s="12">
        <f t="shared" si="0"/>
        <v>0</v>
      </c>
      <c r="I7" s="31">
        <f>ROUND(G6+H6,2)</f>
        <v>0</v>
      </c>
      <c r="J7" s="109" t="s">
        <v>3802</v>
      </c>
      <c r="K7" s="110"/>
      <c r="L7" s="111"/>
      <c r="P7" s="9"/>
      <c r="Q7" s="1"/>
      <c r="S7" s="5"/>
      <c r="T7" s="5"/>
    </row>
    <row r="8" spans="1:23" ht="53.5" x14ac:dyDescent="0.35">
      <c r="A8" s="108" t="s">
        <v>3805</v>
      </c>
      <c r="B8" s="108"/>
      <c r="C8" s="108"/>
      <c r="D8" s="108"/>
      <c r="E8" s="108"/>
      <c r="F8" s="3" t="s">
        <v>3806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106" t="s">
        <v>3807</v>
      </c>
      <c r="O8" s="107"/>
      <c r="P8" s="14">
        <v>1</v>
      </c>
      <c r="Q8" s="88"/>
      <c r="R8" s="89"/>
      <c r="S8" s="89"/>
      <c r="T8" s="89"/>
      <c r="U8" s="89"/>
      <c r="V8" s="90"/>
    </row>
    <row r="9" spans="1:23" ht="43" x14ac:dyDescent="0.35">
      <c r="A9" s="91" t="s">
        <v>3808</v>
      </c>
      <c r="B9" s="91"/>
      <c r="C9" s="91"/>
      <c r="D9" s="91"/>
      <c r="E9" s="91"/>
      <c r="F9" s="3" t="s">
        <v>3809</v>
      </c>
      <c r="G9" s="15"/>
      <c r="H9" s="12">
        <f t="shared" si="0"/>
        <v>0</v>
      </c>
      <c r="I9" s="31">
        <f>ROUND(G9+H9,2)</f>
        <v>0</v>
      </c>
      <c r="J9" s="92" t="s">
        <v>3802</v>
      </c>
      <c r="K9" s="93"/>
      <c r="L9" s="94"/>
      <c r="M9" s="1"/>
      <c r="N9" s="16"/>
      <c r="W9" s="17"/>
    </row>
    <row r="10" spans="1:23" ht="54" thickBot="1" x14ac:dyDescent="0.4">
      <c r="A10" s="91" t="s">
        <v>3810</v>
      </c>
      <c r="B10" s="91"/>
      <c r="C10" s="91"/>
      <c r="D10" s="91"/>
      <c r="E10" s="91"/>
      <c r="F10" s="3" t="s">
        <v>3811</v>
      </c>
      <c r="G10" s="18"/>
      <c r="H10" s="19">
        <f t="shared" si="0"/>
        <v>0</v>
      </c>
      <c r="I10" s="31">
        <f>ROUND(G10+H10,2)</f>
        <v>0</v>
      </c>
      <c r="J10" s="95" t="s">
        <v>3802</v>
      </c>
      <c r="K10" s="96"/>
      <c r="L10" s="97"/>
      <c r="M10" s="1"/>
      <c r="N10" s="1"/>
    </row>
    <row r="11" spans="1:23" ht="15" thickTop="1" x14ac:dyDescent="0.35">
      <c r="A11" s="20"/>
      <c r="B11" s="20"/>
      <c r="C11" s="20"/>
      <c r="D11" s="20"/>
      <c r="H11" s="20"/>
      <c r="I11" s="98"/>
      <c r="J11" s="99"/>
      <c r="K11" s="99"/>
      <c r="L11" s="100"/>
      <c r="M11" s="33" t="s">
        <v>3812</v>
      </c>
      <c r="N11" s="34"/>
      <c r="O11" s="1"/>
      <c r="P11" s="1"/>
      <c r="Q11" s="1"/>
      <c r="R11" s="1"/>
      <c r="S11" s="1"/>
      <c r="T11" s="1"/>
      <c r="U11" s="1"/>
      <c r="V11" s="21"/>
    </row>
    <row r="12" spans="1:23" ht="15" thickBot="1" x14ac:dyDescent="0.4">
      <c r="A12" s="20"/>
      <c r="B12" s="20"/>
      <c r="C12" s="20"/>
      <c r="D12" s="20"/>
      <c r="H12" s="22" t="s">
        <v>3813</v>
      </c>
      <c r="I12" s="101"/>
      <c r="J12" s="102"/>
      <c r="K12" s="102"/>
      <c r="L12" s="103"/>
      <c r="M12" s="104" t="s">
        <v>3814</v>
      </c>
      <c r="N12" s="105"/>
      <c r="O12" s="105"/>
      <c r="P12" s="105"/>
      <c r="Q12" s="105"/>
      <c r="R12" s="105"/>
      <c r="S12" s="105"/>
      <c r="T12" s="105"/>
      <c r="U12" s="105"/>
      <c r="V12" s="105"/>
    </row>
    <row r="13" spans="1:23" ht="15" thickTop="1" x14ac:dyDescent="0.35"/>
    <row r="14" spans="1:23" ht="34.5" customHeight="1" x14ac:dyDescent="0.3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2</v>
      </c>
      <c r="N14" s="25">
        <f>SUM(N16:N400)</f>
        <v>2</v>
      </c>
      <c r="P14" s="86" t="s">
        <v>3815</v>
      </c>
      <c r="Q14" s="87"/>
      <c r="R14" s="87"/>
      <c r="S14" s="87"/>
      <c r="T14" s="86" t="s">
        <v>3816</v>
      </c>
      <c r="U14" s="87"/>
      <c r="V14" s="87"/>
      <c r="W14" s="87"/>
    </row>
    <row r="15" spans="1:23" ht="73.5" x14ac:dyDescent="0.35">
      <c r="A15" s="35" t="s">
        <v>1</v>
      </c>
      <c r="B15" s="35" t="s">
        <v>2</v>
      </c>
      <c r="C15" s="36" t="s">
        <v>3</v>
      </c>
      <c r="D15" s="37" t="s">
        <v>4</v>
      </c>
      <c r="E15" s="37" t="s">
        <v>5</v>
      </c>
      <c r="F15" s="37" t="s">
        <v>6</v>
      </c>
      <c r="G15" s="37" t="s">
        <v>7</v>
      </c>
      <c r="H15" s="37" t="s">
        <v>8</v>
      </c>
      <c r="I15" s="37" t="s">
        <v>9</v>
      </c>
      <c r="J15" s="37" t="s">
        <v>10</v>
      </c>
      <c r="K15" s="37" t="s">
        <v>11</v>
      </c>
      <c r="L15" s="37" t="s">
        <v>12</v>
      </c>
      <c r="M15" s="37" t="s">
        <v>13</v>
      </c>
      <c r="N15" s="37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35">
      <c r="A16" s="38">
        <v>3492995</v>
      </c>
      <c r="B16" s="38" t="s">
        <v>3596</v>
      </c>
      <c r="C16" s="39" t="s">
        <v>3597</v>
      </c>
      <c r="D16" s="40" t="s">
        <v>14</v>
      </c>
      <c r="E16" s="40" t="s">
        <v>341</v>
      </c>
      <c r="F16" s="40" t="s">
        <v>387</v>
      </c>
      <c r="G16" s="40" t="s">
        <v>3595</v>
      </c>
      <c r="H16" s="40" t="s">
        <v>387</v>
      </c>
      <c r="I16" s="40" t="s">
        <v>3598</v>
      </c>
      <c r="J16" s="40" t="s">
        <v>3599</v>
      </c>
      <c r="K16" s="41">
        <v>76</v>
      </c>
      <c r="L16" s="40">
        <v>612841</v>
      </c>
      <c r="M16" s="40">
        <v>389450</v>
      </c>
      <c r="N16" s="40">
        <v>1</v>
      </c>
      <c r="O16" s="42"/>
      <c r="P16" s="42"/>
      <c r="Q16" s="42"/>
      <c r="R16" s="17">
        <f>ROUND(Q16*0.23,2)</f>
        <v>0</v>
      </c>
      <c r="S16" s="27">
        <f>ROUND(Q16,2)+R16</f>
        <v>0</v>
      </c>
      <c r="T16" s="42"/>
      <c r="U16" s="42"/>
      <c r="V16" s="17">
        <f>ROUND(U16*0.23,2)</f>
        <v>0</v>
      </c>
      <c r="W16" s="27">
        <f>ROUND(U16,2)+V16</f>
        <v>0</v>
      </c>
    </row>
    <row r="17" spans="1:23" x14ac:dyDescent="0.35">
      <c r="A17" s="38">
        <v>3492752</v>
      </c>
      <c r="B17" s="38" t="s">
        <v>3600</v>
      </c>
      <c r="C17" s="39" t="s">
        <v>3601</v>
      </c>
      <c r="D17" s="40" t="s">
        <v>14</v>
      </c>
      <c r="E17" s="40" t="s">
        <v>341</v>
      </c>
      <c r="F17" s="40" t="s">
        <v>387</v>
      </c>
      <c r="G17" s="40" t="s">
        <v>3595</v>
      </c>
      <c r="H17" s="40" t="s">
        <v>387</v>
      </c>
      <c r="I17" s="40" t="s">
        <v>3602</v>
      </c>
      <c r="J17" s="40" t="s">
        <v>3603</v>
      </c>
      <c r="K17" s="41">
        <v>5</v>
      </c>
      <c r="L17" s="40">
        <v>613419</v>
      </c>
      <c r="M17" s="40">
        <v>388937</v>
      </c>
      <c r="N17" s="40">
        <v>1</v>
      </c>
      <c r="O17" s="42"/>
      <c r="P17" s="42"/>
      <c r="Q17" s="42"/>
      <c r="R17" s="17">
        <f>ROUND(Q17*0.23,2)</f>
        <v>0</v>
      </c>
      <c r="S17" s="27">
        <f>ROUND(Q17,2)+R17</f>
        <v>0</v>
      </c>
      <c r="T17" s="42"/>
      <c r="U17" s="42"/>
      <c r="V17" s="17">
        <f>ROUND(U17*0.23,2)</f>
        <v>0</v>
      </c>
      <c r="W17" s="27">
        <f>ROUND(U17,2)+V17</f>
        <v>0</v>
      </c>
    </row>
  </sheetData>
  <sheetProtection algorithmName="SHA-512" hashValue="3rCdc/gYC0JWFI4o+rBJ+D3fMORseCh9UmxceAaEhDn4mywOzXTkKMZMgx1Pio1vCQZBWUFDcWePectk9fc+Cw==" saltValue="b2INND2zqTYchakDdn5VeA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6"/>
  <sheetViews>
    <sheetView workbookViewId="0">
      <selection activeCell="G6" sqref="G6:G10"/>
    </sheetView>
  </sheetViews>
  <sheetFormatPr defaultColWidth="8.7265625" defaultRowHeight="14.5" x14ac:dyDescent="0.35"/>
  <cols>
    <col min="1" max="1" width="8.7265625" style="4"/>
    <col min="2" max="2" width="12.54296875" style="4" customWidth="1"/>
    <col min="3" max="11" width="8.7265625" style="4"/>
    <col min="12" max="12" width="14.54296875" style="4" customWidth="1"/>
    <col min="13" max="14" width="8.7265625" style="4"/>
    <col min="15" max="15" width="15.453125" style="4" customWidth="1"/>
    <col min="16" max="16" width="12.81640625" style="4" customWidth="1"/>
    <col min="17" max="17" width="19.54296875" style="4" customWidth="1"/>
    <col min="18" max="18" width="8.7265625" style="4"/>
    <col min="19" max="19" width="14.26953125" style="4" customWidth="1"/>
    <col min="20" max="20" width="8.7265625" style="4"/>
    <col min="21" max="21" width="18.81640625" style="4" customWidth="1"/>
    <col min="22" max="22" width="8.7265625" style="4"/>
    <col min="23" max="23" width="15.26953125" style="4" customWidth="1"/>
    <col min="24" max="16384" width="8.7265625" style="4"/>
  </cols>
  <sheetData>
    <row r="1" spans="1:23" ht="15" thickBot="1" x14ac:dyDescent="0.4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" thickTop="1" x14ac:dyDescent="0.35">
      <c r="A2" s="1">
        <v>51</v>
      </c>
      <c r="B2" s="1">
        <f>M14</f>
        <v>1</v>
      </c>
      <c r="C2" s="1" t="str">
        <f>E16</f>
        <v>PRUSZKOWSKI</v>
      </c>
      <c r="D2" s="1"/>
      <c r="E2" s="1"/>
      <c r="F2" s="1"/>
      <c r="G2" s="112" t="s">
        <v>3787</v>
      </c>
      <c r="H2" s="113"/>
      <c r="I2" s="114"/>
      <c r="J2" s="115" t="s">
        <v>3788</v>
      </c>
      <c r="K2" s="116"/>
      <c r="L2" s="117"/>
      <c r="Q2" s="5"/>
      <c r="R2" s="5"/>
      <c r="S2" s="5"/>
      <c r="T2" s="5"/>
    </row>
    <row r="3" spans="1:23" x14ac:dyDescent="0.3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2" x14ac:dyDescent="0.35">
      <c r="A4" s="118" t="s">
        <v>3795</v>
      </c>
      <c r="B4" s="118"/>
      <c r="C4" s="118"/>
      <c r="D4" s="118"/>
      <c r="E4" s="118"/>
      <c r="F4" s="10" t="s">
        <v>3796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106" t="s">
        <v>3797</v>
      </c>
      <c r="O4" s="107"/>
      <c r="P4" s="14">
        <v>1</v>
      </c>
      <c r="Q4" s="88"/>
      <c r="R4" s="89"/>
      <c r="S4" s="89"/>
      <c r="T4" s="89"/>
      <c r="U4" s="89"/>
      <c r="V4" s="90"/>
    </row>
    <row r="5" spans="1:23" ht="42" x14ac:dyDescent="0.35">
      <c r="A5" s="118" t="s">
        <v>3798</v>
      </c>
      <c r="B5" s="118"/>
      <c r="C5" s="118"/>
      <c r="D5" s="118"/>
      <c r="E5" s="118"/>
      <c r="F5" s="10" t="s">
        <v>3799</v>
      </c>
      <c r="G5" s="11">
        <f>ROUND(J5/M14/60,2)</f>
        <v>0</v>
      </c>
      <c r="H5" s="12">
        <f>ROUND(K5/M14/60,0)</f>
        <v>0</v>
      </c>
      <c r="I5" s="13">
        <f>G4+H4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106"/>
      <c r="O5" s="107"/>
      <c r="P5" s="14">
        <v>2</v>
      </c>
      <c r="Q5" s="88"/>
      <c r="R5" s="89"/>
      <c r="S5" s="89"/>
      <c r="T5" s="89"/>
      <c r="U5" s="89"/>
      <c r="V5" s="90"/>
    </row>
    <row r="6" spans="1:23" ht="64" x14ac:dyDescent="0.35">
      <c r="A6" s="108" t="s">
        <v>3800</v>
      </c>
      <c r="B6" s="108"/>
      <c r="C6" s="108"/>
      <c r="D6" s="108"/>
      <c r="E6" s="108"/>
      <c r="F6" s="3" t="s">
        <v>3801</v>
      </c>
      <c r="G6" s="15"/>
      <c r="H6" s="12">
        <f t="shared" ref="H6:H10" si="0">G6*0.23</f>
        <v>0</v>
      </c>
      <c r="I6" s="31">
        <f>ROUND(G6+H6,2)</f>
        <v>0</v>
      </c>
      <c r="J6" s="109" t="s">
        <v>3802</v>
      </c>
      <c r="K6" s="110"/>
      <c r="L6" s="111"/>
      <c r="P6" s="9" t="s">
        <v>3793</v>
      </c>
      <c r="Q6" s="1" t="s">
        <v>3794</v>
      </c>
      <c r="S6" s="5"/>
      <c r="T6" s="5"/>
    </row>
    <row r="7" spans="1:23" ht="64" x14ac:dyDescent="0.35">
      <c r="A7" s="108" t="s">
        <v>3803</v>
      </c>
      <c r="B7" s="108"/>
      <c r="C7" s="108"/>
      <c r="D7" s="108"/>
      <c r="E7" s="108"/>
      <c r="F7" s="3" t="s">
        <v>3804</v>
      </c>
      <c r="G7" s="15"/>
      <c r="H7" s="12">
        <f t="shared" si="0"/>
        <v>0</v>
      </c>
      <c r="I7" s="31">
        <f>ROUND(G6+H6,2)</f>
        <v>0</v>
      </c>
      <c r="J7" s="109" t="s">
        <v>3802</v>
      </c>
      <c r="K7" s="110"/>
      <c r="L7" s="111"/>
      <c r="P7" s="9"/>
      <c r="Q7" s="1"/>
      <c r="S7" s="5"/>
      <c r="T7" s="5"/>
    </row>
    <row r="8" spans="1:23" ht="53.5" x14ac:dyDescent="0.35">
      <c r="A8" s="108" t="s">
        <v>3805</v>
      </c>
      <c r="B8" s="108"/>
      <c r="C8" s="108"/>
      <c r="D8" s="108"/>
      <c r="E8" s="108"/>
      <c r="F8" s="3" t="s">
        <v>3806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106" t="s">
        <v>3807</v>
      </c>
      <c r="O8" s="107"/>
      <c r="P8" s="14">
        <v>1</v>
      </c>
      <c r="Q8" s="88"/>
      <c r="R8" s="89"/>
      <c r="S8" s="89"/>
      <c r="T8" s="89"/>
      <c r="U8" s="89"/>
      <c r="V8" s="90"/>
    </row>
    <row r="9" spans="1:23" ht="43" x14ac:dyDescent="0.35">
      <c r="A9" s="91" t="s">
        <v>3808</v>
      </c>
      <c r="B9" s="91"/>
      <c r="C9" s="91"/>
      <c r="D9" s="91"/>
      <c r="E9" s="91"/>
      <c r="F9" s="3" t="s">
        <v>3809</v>
      </c>
      <c r="G9" s="15"/>
      <c r="H9" s="12">
        <f t="shared" si="0"/>
        <v>0</v>
      </c>
      <c r="I9" s="31">
        <f>ROUND(G9+H9,2)</f>
        <v>0</v>
      </c>
      <c r="J9" s="92" t="s">
        <v>3802</v>
      </c>
      <c r="K9" s="93"/>
      <c r="L9" s="94"/>
      <c r="M9" s="1"/>
      <c r="N9" s="16"/>
      <c r="W9" s="17"/>
    </row>
    <row r="10" spans="1:23" ht="54" thickBot="1" x14ac:dyDescent="0.4">
      <c r="A10" s="91" t="s">
        <v>3810</v>
      </c>
      <c r="B10" s="91"/>
      <c r="C10" s="91"/>
      <c r="D10" s="91"/>
      <c r="E10" s="91"/>
      <c r="F10" s="3" t="s">
        <v>3811</v>
      </c>
      <c r="G10" s="18"/>
      <c r="H10" s="19">
        <f t="shared" si="0"/>
        <v>0</v>
      </c>
      <c r="I10" s="31">
        <f>ROUND(G10+H10,2)</f>
        <v>0</v>
      </c>
      <c r="J10" s="95" t="s">
        <v>3802</v>
      </c>
      <c r="K10" s="96"/>
      <c r="L10" s="97"/>
      <c r="M10" s="1"/>
      <c r="N10" s="1"/>
    </row>
    <row r="11" spans="1:23" ht="15" thickTop="1" x14ac:dyDescent="0.35">
      <c r="A11" s="20"/>
      <c r="B11" s="20"/>
      <c r="C11" s="20"/>
      <c r="D11" s="20"/>
      <c r="H11" s="20"/>
      <c r="I11" s="98"/>
      <c r="J11" s="99"/>
      <c r="K11" s="99"/>
      <c r="L11" s="100"/>
      <c r="M11" s="33" t="s">
        <v>3812</v>
      </c>
      <c r="N11" s="34"/>
      <c r="O11" s="1"/>
      <c r="P11" s="1"/>
      <c r="Q11" s="1"/>
      <c r="R11" s="1"/>
      <c r="S11" s="1"/>
      <c r="T11" s="1"/>
      <c r="U11" s="1"/>
      <c r="V11" s="21"/>
    </row>
    <row r="12" spans="1:23" ht="15" thickBot="1" x14ac:dyDescent="0.4">
      <c r="A12" s="20"/>
      <c r="B12" s="20"/>
      <c r="C12" s="20"/>
      <c r="D12" s="20"/>
      <c r="H12" s="22" t="s">
        <v>3813</v>
      </c>
      <c r="I12" s="101"/>
      <c r="J12" s="102"/>
      <c r="K12" s="102"/>
      <c r="L12" s="103"/>
      <c r="M12" s="104" t="s">
        <v>3814</v>
      </c>
      <c r="N12" s="105"/>
      <c r="O12" s="105"/>
      <c r="P12" s="105"/>
      <c r="Q12" s="105"/>
      <c r="R12" s="105"/>
      <c r="S12" s="105"/>
      <c r="T12" s="105"/>
      <c r="U12" s="105"/>
      <c r="V12" s="105"/>
    </row>
    <row r="13" spans="1:23" ht="15" thickTop="1" x14ac:dyDescent="0.35"/>
    <row r="14" spans="1:23" ht="34.5" customHeight="1" x14ac:dyDescent="0.3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1</v>
      </c>
      <c r="N14" s="25">
        <f>SUM(N16:N400)</f>
        <v>1</v>
      </c>
      <c r="P14" s="86" t="s">
        <v>3815</v>
      </c>
      <c r="Q14" s="87"/>
      <c r="R14" s="87"/>
      <c r="S14" s="87"/>
      <c r="T14" s="86" t="s">
        <v>3816</v>
      </c>
      <c r="U14" s="87"/>
      <c r="V14" s="87"/>
      <c r="W14" s="87"/>
    </row>
    <row r="15" spans="1:23" ht="73.5" x14ac:dyDescent="0.35">
      <c r="A15" s="35" t="s">
        <v>1</v>
      </c>
      <c r="B15" s="35" t="s">
        <v>2</v>
      </c>
      <c r="C15" s="36" t="s">
        <v>3</v>
      </c>
      <c r="D15" s="37" t="s">
        <v>4</v>
      </c>
      <c r="E15" s="37" t="s">
        <v>5</v>
      </c>
      <c r="F15" s="37" t="s">
        <v>6</v>
      </c>
      <c r="G15" s="37" t="s">
        <v>7</v>
      </c>
      <c r="H15" s="37" t="s">
        <v>8</v>
      </c>
      <c r="I15" s="37" t="s">
        <v>9</v>
      </c>
      <c r="J15" s="37" t="s">
        <v>10</v>
      </c>
      <c r="K15" s="37" t="s">
        <v>11</v>
      </c>
      <c r="L15" s="37" t="s">
        <v>12</v>
      </c>
      <c r="M15" s="37" t="s">
        <v>13</v>
      </c>
      <c r="N15" s="37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35">
      <c r="A16" s="38">
        <v>3459982</v>
      </c>
      <c r="B16" s="38" t="s">
        <v>112</v>
      </c>
      <c r="C16" s="39" t="s">
        <v>113</v>
      </c>
      <c r="D16" s="40" t="s">
        <v>14</v>
      </c>
      <c r="E16" s="40" t="s">
        <v>19</v>
      </c>
      <c r="F16" s="40" t="s">
        <v>111</v>
      </c>
      <c r="G16" s="40" t="s">
        <v>114</v>
      </c>
      <c r="H16" s="40" t="s">
        <v>111</v>
      </c>
      <c r="I16" s="40" t="s">
        <v>16</v>
      </c>
      <c r="J16" s="40" t="s">
        <v>17</v>
      </c>
      <c r="K16" s="40">
        <v>62</v>
      </c>
      <c r="L16" s="40">
        <v>622902</v>
      </c>
      <c r="M16" s="40">
        <v>471940</v>
      </c>
      <c r="N16" s="40">
        <v>1</v>
      </c>
      <c r="O16" s="42"/>
      <c r="P16" s="42"/>
      <c r="Q16" s="42"/>
      <c r="R16" s="17">
        <f>ROUND(Q16*0.23,2)</f>
        <v>0</v>
      </c>
      <c r="S16" s="27">
        <f>ROUND(Q16,2)+R16</f>
        <v>0</v>
      </c>
      <c r="T16" s="42"/>
      <c r="U16" s="42"/>
      <c r="V16" s="17">
        <f>ROUND(U16*0.23,2)</f>
        <v>0</v>
      </c>
      <c r="W16" s="27">
        <f>ROUND(U16,2)+V16</f>
        <v>0</v>
      </c>
    </row>
  </sheetData>
  <sheetProtection algorithmName="SHA-512" hashValue="MZ9XGfoW+9piJ9xwmMV2yhVmSfTcawfPTt+qmV5ZN8pfbk5I6Btqm42mpWxBfXrcL+swc3/DDs1FwoZne7spsA==" saltValue="qYYba6DP6CP2IYr07O3IjA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6"/>
  <sheetViews>
    <sheetView topLeftCell="A7" workbookViewId="0">
      <selection activeCell="T16" sqref="T16:U16"/>
    </sheetView>
  </sheetViews>
  <sheetFormatPr defaultColWidth="8.7265625" defaultRowHeight="14.5" x14ac:dyDescent="0.35"/>
  <cols>
    <col min="1" max="1" width="8.7265625" style="4"/>
    <col min="2" max="2" width="12.54296875" style="4" customWidth="1"/>
    <col min="3" max="11" width="8.7265625" style="4"/>
    <col min="12" max="12" width="14.54296875" style="4" customWidth="1"/>
    <col min="13" max="14" width="8.7265625" style="4"/>
    <col min="15" max="15" width="15.453125" style="4" customWidth="1"/>
    <col min="16" max="16" width="12.81640625" style="4" customWidth="1"/>
    <col min="17" max="17" width="19.54296875" style="4" customWidth="1"/>
    <col min="18" max="18" width="8.7265625" style="4"/>
    <col min="19" max="19" width="14.26953125" style="4" customWidth="1"/>
    <col min="20" max="20" width="8.7265625" style="4"/>
    <col min="21" max="21" width="18.81640625" style="4" customWidth="1"/>
    <col min="22" max="22" width="8.7265625" style="4"/>
    <col min="23" max="23" width="15.26953125" style="4" customWidth="1"/>
    <col min="24" max="16384" width="8.7265625" style="4"/>
  </cols>
  <sheetData>
    <row r="1" spans="1:23" ht="15" thickBot="1" x14ac:dyDescent="0.4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" thickTop="1" x14ac:dyDescent="0.35">
      <c r="A2" s="1">
        <v>50</v>
      </c>
      <c r="B2" s="1">
        <f>M14</f>
        <v>1</v>
      </c>
      <c r="C2" s="1" t="str">
        <f>E16</f>
        <v>PRUSZKOWSKI</v>
      </c>
      <c r="D2" s="1"/>
      <c r="E2" s="1"/>
      <c r="F2" s="1"/>
      <c r="G2" s="112" t="s">
        <v>3787</v>
      </c>
      <c r="H2" s="113"/>
      <c r="I2" s="114"/>
      <c r="J2" s="115" t="s">
        <v>3788</v>
      </c>
      <c r="K2" s="116"/>
      <c r="L2" s="117"/>
      <c r="Q2" s="5"/>
      <c r="R2" s="5"/>
      <c r="S2" s="5"/>
      <c r="T2" s="5"/>
    </row>
    <row r="3" spans="1:23" x14ac:dyDescent="0.3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2" x14ac:dyDescent="0.35">
      <c r="A4" s="118" t="s">
        <v>3795</v>
      </c>
      <c r="B4" s="118"/>
      <c r="C4" s="118"/>
      <c r="D4" s="118"/>
      <c r="E4" s="118"/>
      <c r="F4" s="10" t="s">
        <v>3796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106" t="s">
        <v>3797</v>
      </c>
      <c r="O4" s="107"/>
      <c r="P4" s="14">
        <v>1</v>
      </c>
      <c r="Q4" s="88"/>
      <c r="R4" s="89"/>
      <c r="S4" s="89"/>
      <c r="T4" s="89"/>
      <c r="U4" s="89"/>
      <c r="V4" s="90"/>
    </row>
    <row r="5" spans="1:23" ht="42" x14ac:dyDescent="0.35">
      <c r="A5" s="118" t="s">
        <v>3798</v>
      </c>
      <c r="B5" s="118"/>
      <c r="C5" s="118"/>
      <c r="D5" s="118"/>
      <c r="E5" s="118"/>
      <c r="F5" s="10" t="s">
        <v>3799</v>
      </c>
      <c r="G5" s="11">
        <f>ROUND(J5/M14/60,2)</f>
        <v>0</v>
      </c>
      <c r="H5" s="12">
        <f>ROUND(K5/M14/60,0)</f>
        <v>0</v>
      </c>
      <c r="I5" s="13">
        <f>G4+H4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106"/>
      <c r="O5" s="107"/>
      <c r="P5" s="14">
        <v>2</v>
      </c>
      <c r="Q5" s="88"/>
      <c r="R5" s="89"/>
      <c r="S5" s="89"/>
      <c r="T5" s="89"/>
      <c r="U5" s="89"/>
      <c r="V5" s="90"/>
    </row>
    <row r="6" spans="1:23" ht="64" x14ac:dyDescent="0.35">
      <c r="A6" s="108" t="s">
        <v>3800</v>
      </c>
      <c r="B6" s="108"/>
      <c r="C6" s="108"/>
      <c r="D6" s="108"/>
      <c r="E6" s="108"/>
      <c r="F6" s="3" t="s">
        <v>3801</v>
      </c>
      <c r="G6" s="15"/>
      <c r="H6" s="12">
        <f t="shared" ref="H6:H10" si="0">G6*0.23</f>
        <v>0</v>
      </c>
      <c r="I6" s="31">
        <f>ROUND(G6+H6,2)</f>
        <v>0</v>
      </c>
      <c r="J6" s="109" t="s">
        <v>3802</v>
      </c>
      <c r="K6" s="110"/>
      <c r="L6" s="111"/>
      <c r="P6" s="9" t="s">
        <v>3793</v>
      </c>
      <c r="Q6" s="1" t="s">
        <v>3794</v>
      </c>
      <c r="S6" s="5"/>
      <c r="T6" s="5"/>
    </row>
    <row r="7" spans="1:23" ht="64" x14ac:dyDescent="0.35">
      <c r="A7" s="108" t="s">
        <v>3803</v>
      </c>
      <c r="B7" s="108"/>
      <c r="C7" s="108"/>
      <c r="D7" s="108"/>
      <c r="E7" s="108"/>
      <c r="F7" s="3" t="s">
        <v>3804</v>
      </c>
      <c r="G7" s="15"/>
      <c r="H7" s="12">
        <f t="shared" si="0"/>
        <v>0</v>
      </c>
      <c r="I7" s="31">
        <f>ROUND(G6+H6,2)</f>
        <v>0</v>
      </c>
      <c r="J7" s="109" t="s">
        <v>3802</v>
      </c>
      <c r="K7" s="110"/>
      <c r="L7" s="111"/>
      <c r="P7" s="9"/>
      <c r="Q7" s="1"/>
      <c r="S7" s="5"/>
      <c r="T7" s="5"/>
    </row>
    <row r="8" spans="1:23" ht="53.5" x14ac:dyDescent="0.35">
      <c r="A8" s="108" t="s">
        <v>3805</v>
      </c>
      <c r="B8" s="108"/>
      <c r="C8" s="108"/>
      <c r="D8" s="108"/>
      <c r="E8" s="108"/>
      <c r="F8" s="3" t="s">
        <v>3806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106" t="s">
        <v>3807</v>
      </c>
      <c r="O8" s="107"/>
      <c r="P8" s="14">
        <v>1</v>
      </c>
      <c r="Q8" s="88"/>
      <c r="R8" s="89"/>
      <c r="S8" s="89"/>
      <c r="T8" s="89"/>
      <c r="U8" s="89"/>
      <c r="V8" s="90"/>
    </row>
    <row r="9" spans="1:23" ht="43" x14ac:dyDescent="0.35">
      <c r="A9" s="91" t="s">
        <v>3808</v>
      </c>
      <c r="B9" s="91"/>
      <c r="C9" s="91"/>
      <c r="D9" s="91"/>
      <c r="E9" s="91"/>
      <c r="F9" s="3" t="s">
        <v>3809</v>
      </c>
      <c r="G9" s="15"/>
      <c r="H9" s="12">
        <f t="shared" si="0"/>
        <v>0</v>
      </c>
      <c r="I9" s="31">
        <f>ROUND(G9+H9,2)</f>
        <v>0</v>
      </c>
      <c r="J9" s="92" t="s">
        <v>3802</v>
      </c>
      <c r="K9" s="93"/>
      <c r="L9" s="94"/>
      <c r="M9" s="1"/>
      <c r="N9" s="16"/>
      <c r="W9" s="17"/>
    </row>
    <row r="10" spans="1:23" ht="54" thickBot="1" x14ac:dyDescent="0.4">
      <c r="A10" s="91" t="s">
        <v>3810</v>
      </c>
      <c r="B10" s="91"/>
      <c r="C10" s="91"/>
      <c r="D10" s="91"/>
      <c r="E10" s="91"/>
      <c r="F10" s="3" t="s">
        <v>3811</v>
      </c>
      <c r="G10" s="18"/>
      <c r="H10" s="19">
        <f t="shared" si="0"/>
        <v>0</v>
      </c>
      <c r="I10" s="31">
        <f>ROUND(G10+H10,2)</f>
        <v>0</v>
      </c>
      <c r="J10" s="95" t="s">
        <v>3802</v>
      </c>
      <c r="K10" s="96"/>
      <c r="L10" s="97"/>
      <c r="M10" s="1"/>
      <c r="N10" s="1"/>
    </row>
    <row r="11" spans="1:23" ht="15" thickTop="1" x14ac:dyDescent="0.35">
      <c r="A11" s="20"/>
      <c r="B11" s="20"/>
      <c r="C11" s="20"/>
      <c r="D11" s="20"/>
      <c r="H11" s="20"/>
      <c r="I11" s="98"/>
      <c r="J11" s="99"/>
      <c r="K11" s="99"/>
      <c r="L11" s="100"/>
      <c r="M11" s="33" t="s">
        <v>3812</v>
      </c>
      <c r="N11" s="34"/>
      <c r="O11" s="1"/>
      <c r="P11" s="1"/>
      <c r="Q11" s="1"/>
      <c r="R11" s="1"/>
      <c r="S11" s="1"/>
      <c r="T11" s="1"/>
      <c r="U11" s="1"/>
      <c r="V11" s="21"/>
    </row>
    <row r="12" spans="1:23" ht="15" thickBot="1" x14ac:dyDescent="0.4">
      <c r="A12" s="20"/>
      <c r="B12" s="20"/>
      <c r="C12" s="20"/>
      <c r="D12" s="20"/>
      <c r="H12" s="22" t="s">
        <v>3813</v>
      </c>
      <c r="I12" s="101"/>
      <c r="J12" s="102"/>
      <c r="K12" s="102"/>
      <c r="L12" s="103"/>
      <c r="M12" s="104" t="s">
        <v>3814</v>
      </c>
      <c r="N12" s="105"/>
      <c r="O12" s="105"/>
      <c r="P12" s="105"/>
      <c r="Q12" s="105"/>
      <c r="R12" s="105"/>
      <c r="S12" s="105"/>
      <c r="T12" s="105"/>
      <c r="U12" s="105"/>
      <c r="V12" s="105"/>
    </row>
    <row r="13" spans="1:23" ht="15" thickTop="1" x14ac:dyDescent="0.35"/>
    <row r="14" spans="1:23" ht="34.5" customHeight="1" x14ac:dyDescent="0.3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1</v>
      </c>
      <c r="N14" s="25">
        <f>SUM(N16:N400)</f>
        <v>1</v>
      </c>
      <c r="P14" s="86" t="s">
        <v>3815</v>
      </c>
      <c r="Q14" s="87"/>
      <c r="R14" s="87"/>
      <c r="S14" s="87"/>
      <c r="T14" s="86" t="s">
        <v>3816</v>
      </c>
      <c r="U14" s="87"/>
      <c r="V14" s="87"/>
      <c r="W14" s="87"/>
    </row>
    <row r="15" spans="1:23" ht="73.5" x14ac:dyDescent="0.35">
      <c r="A15" s="35" t="s">
        <v>1</v>
      </c>
      <c r="B15" s="35" t="s">
        <v>2</v>
      </c>
      <c r="C15" s="36" t="s">
        <v>3</v>
      </c>
      <c r="D15" s="37" t="s">
        <v>4</v>
      </c>
      <c r="E15" s="37" t="s">
        <v>5</v>
      </c>
      <c r="F15" s="37" t="s">
        <v>6</v>
      </c>
      <c r="G15" s="37" t="s">
        <v>7</v>
      </c>
      <c r="H15" s="37" t="s">
        <v>8</v>
      </c>
      <c r="I15" s="37" t="s">
        <v>9</v>
      </c>
      <c r="J15" s="37" t="s">
        <v>10</v>
      </c>
      <c r="K15" s="37" t="s">
        <v>11</v>
      </c>
      <c r="L15" s="37" t="s">
        <v>12</v>
      </c>
      <c r="M15" s="37" t="s">
        <v>13</v>
      </c>
      <c r="N15" s="37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35">
      <c r="A16" s="38">
        <v>3443334</v>
      </c>
      <c r="B16" s="38" t="s">
        <v>2939</v>
      </c>
      <c r="C16" s="39" t="s">
        <v>2940</v>
      </c>
      <c r="D16" s="40" t="s">
        <v>14</v>
      </c>
      <c r="E16" s="40" t="s">
        <v>19</v>
      </c>
      <c r="F16" s="40" t="s">
        <v>2909</v>
      </c>
      <c r="G16" s="40" t="s">
        <v>2910</v>
      </c>
      <c r="H16" s="40" t="s">
        <v>2909</v>
      </c>
      <c r="I16" s="40" t="s">
        <v>58</v>
      </c>
      <c r="J16" s="40" t="s">
        <v>59</v>
      </c>
      <c r="K16" s="41">
        <v>6</v>
      </c>
      <c r="L16" s="40">
        <v>622912</v>
      </c>
      <c r="M16" s="40">
        <v>480643</v>
      </c>
      <c r="N16" s="40">
        <v>1</v>
      </c>
      <c r="O16" s="42"/>
      <c r="P16" s="42"/>
      <c r="Q16" s="42"/>
      <c r="R16" s="17">
        <f>ROUND(Q16*0.23,2)</f>
        <v>0</v>
      </c>
      <c r="S16" s="27">
        <f>ROUND(Q16,2)+R16</f>
        <v>0</v>
      </c>
      <c r="T16" s="42"/>
      <c r="U16" s="42"/>
      <c r="V16" s="17">
        <f>ROUND(U16*0.23,2)</f>
        <v>0</v>
      </c>
      <c r="W16" s="27">
        <f>ROUND(U16,2)+V16</f>
        <v>0</v>
      </c>
    </row>
  </sheetData>
  <sheetProtection algorithmName="SHA-512" hashValue="rg8678hWP+mc/8h/D3nSSEYQX8f8KKY38Ek3cOrcpV5Vr3po1Pqp+T1LHK04BU965g3flNhl9W5W/2JmHZ/F1g==" saltValue="j4KIev7fIvXnj4MNCkDoig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7"/>
  <sheetViews>
    <sheetView topLeftCell="A10" workbookViewId="0">
      <selection activeCell="T16" sqref="T16:U27"/>
    </sheetView>
  </sheetViews>
  <sheetFormatPr defaultColWidth="8.7265625" defaultRowHeight="14.5" x14ac:dyDescent="0.35"/>
  <cols>
    <col min="1" max="1" width="8.7265625" style="4"/>
    <col min="2" max="2" width="12.54296875" style="4" customWidth="1"/>
    <col min="3" max="11" width="8.7265625" style="4"/>
    <col min="12" max="12" width="14.54296875" style="4" customWidth="1"/>
    <col min="13" max="14" width="8.7265625" style="4"/>
    <col min="15" max="15" width="15.453125" style="4" customWidth="1"/>
    <col min="16" max="16" width="12.81640625" style="4" customWidth="1"/>
    <col min="17" max="17" width="19.54296875" style="4" customWidth="1"/>
    <col min="18" max="18" width="8.7265625" style="4"/>
    <col min="19" max="19" width="14.26953125" style="4" customWidth="1"/>
    <col min="20" max="20" width="8.7265625" style="4"/>
    <col min="21" max="21" width="18.81640625" style="4" customWidth="1"/>
    <col min="22" max="22" width="8.7265625" style="4"/>
    <col min="23" max="23" width="15.26953125" style="4" customWidth="1"/>
    <col min="24" max="16384" width="8.7265625" style="4"/>
  </cols>
  <sheetData>
    <row r="1" spans="1:23" ht="15" thickBot="1" x14ac:dyDescent="0.4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" thickTop="1" x14ac:dyDescent="0.35">
      <c r="A2" s="1">
        <v>49</v>
      </c>
      <c r="B2" s="1">
        <f>M14</f>
        <v>12</v>
      </c>
      <c r="C2" s="1" t="str">
        <f>E16</f>
        <v>PRUSZKOWSKI</v>
      </c>
      <c r="D2" s="1"/>
      <c r="E2" s="1"/>
      <c r="F2" s="1"/>
      <c r="G2" s="112" t="s">
        <v>3787</v>
      </c>
      <c r="H2" s="113"/>
      <c r="I2" s="114"/>
      <c r="J2" s="115" t="s">
        <v>3788</v>
      </c>
      <c r="K2" s="116"/>
      <c r="L2" s="117"/>
      <c r="Q2" s="5"/>
      <c r="R2" s="5"/>
      <c r="S2" s="5"/>
      <c r="T2" s="5"/>
    </row>
    <row r="3" spans="1:23" x14ac:dyDescent="0.3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2" x14ac:dyDescent="0.35">
      <c r="A4" s="118" t="s">
        <v>3795</v>
      </c>
      <c r="B4" s="118"/>
      <c r="C4" s="118"/>
      <c r="D4" s="118"/>
      <c r="E4" s="118"/>
      <c r="F4" s="10" t="s">
        <v>3796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106" t="s">
        <v>3797</v>
      </c>
      <c r="O4" s="107"/>
      <c r="P4" s="14">
        <v>1</v>
      </c>
      <c r="Q4" s="88"/>
      <c r="R4" s="89"/>
      <c r="S4" s="89"/>
      <c r="T4" s="89"/>
      <c r="U4" s="89"/>
      <c r="V4" s="90"/>
    </row>
    <row r="5" spans="1:23" ht="42" x14ac:dyDescent="0.35">
      <c r="A5" s="118" t="s">
        <v>3798</v>
      </c>
      <c r="B5" s="118"/>
      <c r="C5" s="118"/>
      <c r="D5" s="118"/>
      <c r="E5" s="118"/>
      <c r="F5" s="10" t="s">
        <v>3799</v>
      </c>
      <c r="G5" s="11">
        <f>ROUND(J5/M14/60,2)</f>
        <v>0</v>
      </c>
      <c r="H5" s="12">
        <f>ROUND(K5/M14/60,0)</f>
        <v>0</v>
      </c>
      <c r="I5" s="13">
        <f>G4+H4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106"/>
      <c r="O5" s="107"/>
      <c r="P5" s="14">
        <v>2</v>
      </c>
      <c r="Q5" s="88"/>
      <c r="R5" s="89"/>
      <c r="S5" s="89"/>
      <c r="T5" s="89"/>
      <c r="U5" s="89"/>
      <c r="V5" s="90"/>
    </row>
    <row r="6" spans="1:23" ht="64" x14ac:dyDescent="0.35">
      <c r="A6" s="108" t="s">
        <v>3800</v>
      </c>
      <c r="B6" s="108"/>
      <c r="C6" s="108"/>
      <c r="D6" s="108"/>
      <c r="E6" s="108"/>
      <c r="F6" s="3" t="s">
        <v>3801</v>
      </c>
      <c r="G6" s="15"/>
      <c r="H6" s="12">
        <f t="shared" ref="H6:H10" si="0">G6*0.23</f>
        <v>0</v>
      </c>
      <c r="I6" s="31">
        <f>ROUND(G6+H6,2)</f>
        <v>0</v>
      </c>
      <c r="J6" s="109" t="s">
        <v>3802</v>
      </c>
      <c r="K6" s="110"/>
      <c r="L6" s="111"/>
      <c r="P6" s="9" t="s">
        <v>3793</v>
      </c>
      <c r="Q6" s="1" t="s">
        <v>3794</v>
      </c>
      <c r="S6" s="5"/>
      <c r="T6" s="5"/>
    </row>
    <row r="7" spans="1:23" ht="64" x14ac:dyDescent="0.35">
      <c r="A7" s="108" t="s">
        <v>3803</v>
      </c>
      <c r="B7" s="108"/>
      <c r="C7" s="108"/>
      <c r="D7" s="108"/>
      <c r="E7" s="108"/>
      <c r="F7" s="3" t="s">
        <v>3804</v>
      </c>
      <c r="G7" s="15"/>
      <c r="H7" s="12">
        <f t="shared" si="0"/>
        <v>0</v>
      </c>
      <c r="I7" s="31">
        <f>ROUND(G6+H6,2)</f>
        <v>0</v>
      </c>
      <c r="J7" s="109" t="s">
        <v>3802</v>
      </c>
      <c r="K7" s="110"/>
      <c r="L7" s="111"/>
      <c r="P7" s="9"/>
      <c r="Q7" s="1"/>
      <c r="S7" s="5"/>
      <c r="T7" s="5"/>
    </row>
    <row r="8" spans="1:23" ht="53.5" x14ac:dyDescent="0.35">
      <c r="A8" s="108" t="s">
        <v>3805</v>
      </c>
      <c r="B8" s="108"/>
      <c r="C8" s="108"/>
      <c r="D8" s="108"/>
      <c r="E8" s="108"/>
      <c r="F8" s="3" t="s">
        <v>3806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106" t="s">
        <v>3807</v>
      </c>
      <c r="O8" s="107"/>
      <c r="P8" s="14">
        <v>1</v>
      </c>
      <c r="Q8" s="88"/>
      <c r="R8" s="89"/>
      <c r="S8" s="89"/>
      <c r="T8" s="89"/>
      <c r="U8" s="89"/>
      <c r="V8" s="90"/>
    </row>
    <row r="9" spans="1:23" ht="43" x14ac:dyDescent="0.35">
      <c r="A9" s="91" t="s">
        <v>3808</v>
      </c>
      <c r="B9" s="91"/>
      <c r="C9" s="91"/>
      <c r="D9" s="91"/>
      <c r="E9" s="91"/>
      <c r="F9" s="3" t="s">
        <v>3809</v>
      </c>
      <c r="G9" s="15"/>
      <c r="H9" s="12">
        <f t="shared" si="0"/>
        <v>0</v>
      </c>
      <c r="I9" s="31">
        <f>ROUND(G9+H9,2)</f>
        <v>0</v>
      </c>
      <c r="J9" s="92" t="s">
        <v>3802</v>
      </c>
      <c r="K9" s="93"/>
      <c r="L9" s="94"/>
      <c r="M9" s="1"/>
      <c r="N9" s="16"/>
      <c r="W9" s="17"/>
    </row>
    <row r="10" spans="1:23" ht="54" thickBot="1" x14ac:dyDescent="0.4">
      <c r="A10" s="91" t="s">
        <v>3810</v>
      </c>
      <c r="B10" s="91"/>
      <c r="C10" s="91"/>
      <c r="D10" s="91"/>
      <c r="E10" s="91"/>
      <c r="F10" s="3" t="s">
        <v>3811</v>
      </c>
      <c r="G10" s="18"/>
      <c r="H10" s="19">
        <f t="shared" si="0"/>
        <v>0</v>
      </c>
      <c r="I10" s="31">
        <f>ROUND(G10+H10,2)</f>
        <v>0</v>
      </c>
      <c r="J10" s="95" t="s">
        <v>3802</v>
      </c>
      <c r="K10" s="96"/>
      <c r="L10" s="97"/>
      <c r="M10" s="1"/>
      <c r="N10" s="1"/>
    </row>
    <row r="11" spans="1:23" ht="15" thickTop="1" x14ac:dyDescent="0.35">
      <c r="A11" s="20"/>
      <c r="B11" s="20"/>
      <c r="C11" s="20"/>
      <c r="D11" s="20"/>
      <c r="H11" s="20"/>
      <c r="I11" s="98"/>
      <c r="J11" s="99"/>
      <c r="K11" s="99"/>
      <c r="L11" s="100"/>
      <c r="M11" s="33" t="s">
        <v>3812</v>
      </c>
      <c r="N11" s="34"/>
      <c r="O11" s="1"/>
      <c r="P11" s="1"/>
      <c r="Q11" s="1"/>
      <c r="R11" s="1"/>
      <c r="S11" s="1"/>
      <c r="T11" s="1"/>
      <c r="U11" s="1"/>
      <c r="V11" s="21"/>
    </row>
    <row r="12" spans="1:23" ht="15" thickBot="1" x14ac:dyDescent="0.4">
      <c r="A12" s="20"/>
      <c r="B12" s="20"/>
      <c r="C12" s="20"/>
      <c r="D12" s="20"/>
      <c r="H12" s="22" t="s">
        <v>3813</v>
      </c>
      <c r="I12" s="101"/>
      <c r="J12" s="102"/>
      <c r="K12" s="102"/>
      <c r="L12" s="103"/>
      <c r="M12" s="104" t="s">
        <v>3814</v>
      </c>
      <c r="N12" s="105"/>
      <c r="O12" s="105"/>
      <c r="P12" s="105"/>
      <c r="Q12" s="105"/>
      <c r="R12" s="105"/>
      <c r="S12" s="105"/>
      <c r="T12" s="105"/>
      <c r="U12" s="105"/>
      <c r="V12" s="105"/>
    </row>
    <row r="13" spans="1:23" ht="15" thickTop="1" x14ac:dyDescent="0.35"/>
    <row r="14" spans="1:23" ht="34.5" customHeight="1" x14ac:dyDescent="0.3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12</v>
      </c>
      <c r="N14" s="25">
        <f>SUM(N16:N400)</f>
        <v>12</v>
      </c>
      <c r="P14" s="86" t="s">
        <v>3815</v>
      </c>
      <c r="Q14" s="87"/>
      <c r="R14" s="87"/>
      <c r="S14" s="87"/>
      <c r="T14" s="86" t="s">
        <v>3816</v>
      </c>
      <c r="U14" s="87"/>
      <c r="V14" s="87"/>
      <c r="W14" s="87"/>
    </row>
    <row r="15" spans="1:23" ht="73.5" x14ac:dyDescent="0.35">
      <c r="A15" s="35" t="s">
        <v>1</v>
      </c>
      <c r="B15" s="35" t="s">
        <v>2</v>
      </c>
      <c r="C15" s="36" t="s">
        <v>3</v>
      </c>
      <c r="D15" s="37" t="s">
        <v>4</v>
      </c>
      <c r="E15" s="37" t="s">
        <v>5</v>
      </c>
      <c r="F15" s="37" t="s">
        <v>6</v>
      </c>
      <c r="G15" s="37" t="s">
        <v>7</v>
      </c>
      <c r="H15" s="37" t="s">
        <v>8</v>
      </c>
      <c r="I15" s="37" t="s">
        <v>9</v>
      </c>
      <c r="J15" s="37" t="s">
        <v>10</v>
      </c>
      <c r="K15" s="37" t="s">
        <v>11</v>
      </c>
      <c r="L15" s="37" t="s">
        <v>12</v>
      </c>
      <c r="M15" s="37" t="s">
        <v>13</v>
      </c>
      <c r="N15" s="37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35">
      <c r="A16" s="38">
        <v>3442855</v>
      </c>
      <c r="B16" s="38" t="s">
        <v>2907</v>
      </c>
      <c r="C16" s="39" t="s">
        <v>2908</v>
      </c>
      <c r="D16" s="40" t="s">
        <v>14</v>
      </c>
      <c r="E16" s="40" t="s">
        <v>19</v>
      </c>
      <c r="F16" s="40" t="s">
        <v>2909</v>
      </c>
      <c r="G16" s="40" t="s">
        <v>2910</v>
      </c>
      <c r="H16" s="40" t="s">
        <v>2909</v>
      </c>
      <c r="I16" s="40" t="s">
        <v>2911</v>
      </c>
      <c r="J16" s="40" t="s">
        <v>2912</v>
      </c>
      <c r="K16" s="41">
        <v>6</v>
      </c>
      <c r="L16" s="40">
        <v>623102</v>
      </c>
      <c r="M16" s="40">
        <v>479412</v>
      </c>
      <c r="N16" s="40">
        <v>1</v>
      </c>
      <c r="O16" s="42"/>
      <c r="P16" s="42"/>
      <c r="Q16" s="42"/>
      <c r="R16" s="17">
        <f>ROUND(Q16*0.23,2)</f>
        <v>0</v>
      </c>
      <c r="S16" s="27">
        <f>ROUND(Q16,2)+R16</f>
        <v>0</v>
      </c>
      <c r="T16" s="42"/>
      <c r="U16" s="42"/>
      <c r="V16" s="17">
        <f>ROUND(U16*0.23,2)</f>
        <v>0</v>
      </c>
      <c r="W16" s="27">
        <f>ROUND(U16,2)+V16</f>
        <v>0</v>
      </c>
    </row>
    <row r="17" spans="1:23" x14ac:dyDescent="0.35">
      <c r="A17" s="38">
        <v>3442958</v>
      </c>
      <c r="B17" s="38" t="s">
        <v>2913</v>
      </c>
      <c r="C17" s="39" t="s">
        <v>2914</v>
      </c>
      <c r="D17" s="40" t="s">
        <v>14</v>
      </c>
      <c r="E17" s="40" t="s">
        <v>19</v>
      </c>
      <c r="F17" s="40" t="s">
        <v>2909</v>
      </c>
      <c r="G17" s="40" t="s">
        <v>2910</v>
      </c>
      <c r="H17" s="40" t="s">
        <v>2909</v>
      </c>
      <c r="I17" s="40" t="s">
        <v>2915</v>
      </c>
      <c r="J17" s="40" t="s">
        <v>2916</v>
      </c>
      <c r="K17" s="41">
        <v>2</v>
      </c>
      <c r="L17" s="40">
        <v>621998</v>
      </c>
      <c r="M17" s="40">
        <v>478845</v>
      </c>
      <c r="N17" s="40">
        <v>1</v>
      </c>
      <c r="O17" s="42"/>
      <c r="P17" s="42"/>
      <c r="Q17" s="42"/>
      <c r="R17" s="17">
        <f t="shared" ref="R17:R27" si="1">ROUND(Q17*0.23,2)</f>
        <v>0</v>
      </c>
      <c r="S17" s="27">
        <f t="shared" ref="S17:S27" si="2">ROUND(Q17,2)+R17</f>
        <v>0</v>
      </c>
      <c r="T17" s="42"/>
      <c r="U17" s="42"/>
      <c r="V17" s="17">
        <f t="shared" ref="V17:V27" si="3">ROUND(U17*0.23,2)</f>
        <v>0</v>
      </c>
      <c r="W17" s="27">
        <f t="shared" ref="W17:W27" si="4">ROUND(U17,2)+V17</f>
        <v>0</v>
      </c>
    </row>
    <row r="18" spans="1:23" x14ac:dyDescent="0.35">
      <c r="A18" s="38">
        <v>3442202</v>
      </c>
      <c r="B18" s="38" t="s">
        <v>2917</v>
      </c>
      <c r="C18" s="39" t="s">
        <v>2918</v>
      </c>
      <c r="D18" s="40" t="s">
        <v>14</v>
      </c>
      <c r="E18" s="40" t="s">
        <v>19</v>
      </c>
      <c r="F18" s="40" t="s">
        <v>2909</v>
      </c>
      <c r="G18" s="40" t="s">
        <v>2910</v>
      </c>
      <c r="H18" s="40" t="s">
        <v>2909</v>
      </c>
      <c r="I18" s="40" t="s">
        <v>2919</v>
      </c>
      <c r="J18" s="40" t="s">
        <v>2920</v>
      </c>
      <c r="K18" s="41">
        <v>3</v>
      </c>
      <c r="L18" s="40">
        <v>622444</v>
      </c>
      <c r="M18" s="40">
        <v>478178</v>
      </c>
      <c r="N18" s="40">
        <v>1</v>
      </c>
      <c r="O18" s="42"/>
      <c r="P18" s="42"/>
      <c r="Q18" s="42"/>
      <c r="R18" s="17">
        <f t="shared" si="1"/>
        <v>0</v>
      </c>
      <c r="S18" s="27">
        <f t="shared" si="2"/>
        <v>0</v>
      </c>
      <c r="T18" s="42"/>
      <c r="U18" s="42"/>
      <c r="V18" s="17">
        <f t="shared" si="3"/>
        <v>0</v>
      </c>
      <c r="W18" s="27">
        <f t="shared" si="4"/>
        <v>0</v>
      </c>
    </row>
    <row r="19" spans="1:23" x14ac:dyDescent="0.35">
      <c r="A19" s="38">
        <v>3441209</v>
      </c>
      <c r="B19" s="38" t="s">
        <v>2921</v>
      </c>
      <c r="C19" s="39" t="s">
        <v>2922</v>
      </c>
      <c r="D19" s="40" t="s">
        <v>14</v>
      </c>
      <c r="E19" s="40" t="s">
        <v>19</v>
      </c>
      <c r="F19" s="40" t="s">
        <v>2909</v>
      </c>
      <c r="G19" s="40" t="s">
        <v>2910</v>
      </c>
      <c r="H19" s="40" t="s">
        <v>2909</v>
      </c>
      <c r="I19" s="40" t="s">
        <v>2923</v>
      </c>
      <c r="J19" s="40" t="s">
        <v>2924</v>
      </c>
      <c r="K19" s="41">
        <v>4</v>
      </c>
      <c r="L19" s="40">
        <v>623985</v>
      </c>
      <c r="M19" s="40">
        <v>479110</v>
      </c>
      <c r="N19" s="40">
        <v>1</v>
      </c>
      <c r="O19" s="42"/>
      <c r="P19" s="42"/>
      <c r="Q19" s="42"/>
      <c r="R19" s="17">
        <f t="shared" si="1"/>
        <v>0</v>
      </c>
      <c r="S19" s="27">
        <f t="shared" si="2"/>
        <v>0</v>
      </c>
      <c r="T19" s="42"/>
      <c r="U19" s="42"/>
      <c r="V19" s="17">
        <f t="shared" si="3"/>
        <v>0</v>
      </c>
      <c r="W19" s="27">
        <f t="shared" si="4"/>
        <v>0</v>
      </c>
    </row>
    <row r="20" spans="1:23" x14ac:dyDescent="0.35">
      <c r="A20" s="38">
        <v>3441358</v>
      </c>
      <c r="B20" s="38" t="s">
        <v>2929</v>
      </c>
      <c r="C20" s="39" t="s">
        <v>2930</v>
      </c>
      <c r="D20" s="40" t="s">
        <v>14</v>
      </c>
      <c r="E20" s="40" t="s">
        <v>19</v>
      </c>
      <c r="F20" s="40" t="s">
        <v>2909</v>
      </c>
      <c r="G20" s="40" t="s">
        <v>2910</v>
      </c>
      <c r="H20" s="40" t="s">
        <v>2909</v>
      </c>
      <c r="I20" s="40" t="s">
        <v>143</v>
      </c>
      <c r="J20" s="40" t="s">
        <v>144</v>
      </c>
      <c r="K20" s="41">
        <v>5</v>
      </c>
      <c r="L20" s="40">
        <v>623755</v>
      </c>
      <c r="M20" s="40">
        <v>478822</v>
      </c>
      <c r="N20" s="40">
        <v>1</v>
      </c>
      <c r="O20" s="42"/>
      <c r="P20" s="42"/>
      <c r="Q20" s="42"/>
      <c r="R20" s="17">
        <f t="shared" si="1"/>
        <v>0</v>
      </c>
      <c r="S20" s="27">
        <f t="shared" si="2"/>
        <v>0</v>
      </c>
      <c r="T20" s="42"/>
      <c r="U20" s="42"/>
      <c r="V20" s="17">
        <f t="shared" si="3"/>
        <v>0</v>
      </c>
      <c r="W20" s="27">
        <f t="shared" si="4"/>
        <v>0</v>
      </c>
    </row>
    <row r="21" spans="1:23" x14ac:dyDescent="0.35">
      <c r="A21" s="38">
        <v>3440719</v>
      </c>
      <c r="B21" s="38" t="s">
        <v>2931</v>
      </c>
      <c r="C21" s="39" t="s">
        <v>2932</v>
      </c>
      <c r="D21" s="40" t="s">
        <v>14</v>
      </c>
      <c r="E21" s="40" t="s">
        <v>19</v>
      </c>
      <c r="F21" s="40" t="s">
        <v>2909</v>
      </c>
      <c r="G21" s="40" t="s">
        <v>2910</v>
      </c>
      <c r="H21" s="40" t="s">
        <v>2909</v>
      </c>
      <c r="I21" s="40" t="s">
        <v>243</v>
      </c>
      <c r="J21" s="40" t="s">
        <v>244</v>
      </c>
      <c r="K21" s="41">
        <v>38</v>
      </c>
      <c r="L21" s="40">
        <v>623330</v>
      </c>
      <c r="M21" s="40">
        <v>479365</v>
      </c>
      <c r="N21" s="40">
        <v>1</v>
      </c>
      <c r="O21" s="42"/>
      <c r="P21" s="42"/>
      <c r="Q21" s="42"/>
      <c r="R21" s="17">
        <f t="shared" si="1"/>
        <v>0</v>
      </c>
      <c r="S21" s="27">
        <f t="shared" si="2"/>
        <v>0</v>
      </c>
      <c r="T21" s="42"/>
      <c r="U21" s="42"/>
      <c r="V21" s="17">
        <f t="shared" si="3"/>
        <v>0</v>
      </c>
      <c r="W21" s="27">
        <f t="shared" si="4"/>
        <v>0</v>
      </c>
    </row>
    <row r="22" spans="1:23" x14ac:dyDescent="0.35">
      <c r="A22" s="38">
        <v>8564527</v>
      </c>
      <c r="B22" s="38" t="s">
        <v>2933</v>
      </c>
      <c r="C22" s="39" t="s">
        <v>2934</v>
      </c>
      <c r="D22" s="40" t="s">
        <v>14</v>
      </c>
      <c r="E22" s="40" t="s">
        <v>19</v>
      </c>
      <c r="F22" s="40" t="s">
        <v>2909</v>
      </c>
      <c r="G22" s="40" t="s">
        <v>2910</v>
      </c>
      <c r="H22" s="40" t="s">
        <v>2909</v>
      </c>
      <c r="I22" s="40" t="s">
        <v>2935</v>
      </c>
      <c r="J22" s="40" t="s">
        <v>2936</v>
      </c>
      <c r="K22" s="41">
        <v>41</v>
      </c>
      <c r="L22" s="40">
        <v>623195</v>
      </c>
      <c r="M22" s="40">
        <v>479303</v>
      </c>
      <c r="N22" s="40">
        <v>1</v>
      </c>
      <c r="O22" s="42"/>
      <c r="P22" s="42"/>
      <c r="Q22" s="42"/>
      <c r="R22" s="17">
        <f t="shared" si="1"/>
        <v>0</v>
      </c>
      <c r="S22" s="27">
        <f t="shared" si="2"/>
        <v>0</v>
      </c>
      <c r="T22" s="42"/>
      <c r="U22" s="42"/>
      <c r="V22" s="17">
        <f t="shared" si="3"/>
        <v>0</v>
      </c>
      <c r="W22" s="27">
        <f t="shared" si="4"/>
        <v>0</v>
      </c>
    </row>
    <row r="23" spans="1:23" x14ac:dyDescent="0.35">
      <c r="A23" s="38">
        <v>3442574</v>
      </c>
      <c r="B23" s="38" t="s">
        <v>2937</v>
      </c>
      <c r="C23" s="39" t="s">
        <v>2938</v>
      </c>
      <c r="D23" s="40" t="s">
        <v>14</v>
      </c>
      <c r="E23" s="40" t="s">
        <v>19</v>
      </c>
      <c r="F23" s="40" t="s">
        <v>2909</v>
      </c>
      <c r="G23" s="40" t="s">
        <v>2910</v>
      </c>
      <c r="H23" s="40" t="s">
        <v>2909</v>
      </c>
      <c r="I23" s="40" t="s">
        <v>123</v>
      </c>
      <c r="J23" s="40" t="s">
        <v>124</v>
      </c>
      <c r="K23" s="41">
        <v>31</v>
      </c>
      <c r="L23" s="40">
        <v>624008</v>
      </c>
      <c r="M23" s="40">
        <v>478579</v>
      </c>
      <c r="N23" s="40">
        <v>1</v>
      </c>
      <c r="O23" s="42"/>
      <c r="P23" s="42"/>
      <c r="Q23" s="42"/>
      <c r="R23" s="17">
        <f t="shared" si="1"/>
        <v>0</v>
      </c>
      <c r="S23" s="27">
        <f t="shared" si="2"/>
        <v>0</v>
      </c>
      <c r="T23" s="42"/>
      <c r="U23" s="42"/>
      <c r="V23" s="17">
        <f t="shared" si="3"/>
        <v>0</v>
      </c>
      <c r="W23" s="27">
        <f t="shared" si="4"/>
        <v>0</v>
      </c>
    </row>
    <row r="24" spans="1:23" x14ac:dyDescent="0.35">
      <c r="A24" s="38">
        <v>3438721</v>
      </c>
      <c r="B24" s="38" t="s">
        <v>2945</v>
      </c>
      <c r="C24" s="39" t="s">
        <v>2946</v>
      </c>
      <c r="D24" s="40" t="s">
        <v>14</v>
      </c>
      <c r="E24" s="40" t="s">
        <v>19</v>
      </c>
      <c r="F24" s="40" t="s">
        <v>2909</v>
      </c>
      <c r="G24" s="40" t="s">
        <v>2910</v>
      </c>
      <c r="H24" s="40" t="s">
        <v>2909</v>
      </c>
      <c r="I24" s="40" t="s">
        <v>2947</v>
      </c>
      <c r="J24" s="40" t="s">
        <v>2948</v>
      </c>
      <c r="K24" s="41">
        <v>10</v>
      </c>
      <c r="L24" s="40">
        <v>623409</v>
      </c>
      <c r="M24" s="40">
        <v>480111</v>
      </c>
      <c r="N24" s="40">
        <v>1</v>
      </c>
      <c r="O24" s="42"/>
      <c r="P24" s="42"/>
      <c r="Q24" s="42"/>
      <c r="R24" s="17">
        <f t="shared" si="1"/>
        <v>0</v>
      </c>
      <c r="S24" s="27">
        <f t="shared" si="2"/>
        <v>0</v>
      </c>
      <c r="T24" s="42"/>
      <c r="U24" s="42"/>
      <c r="V24" s="17">
        <f t="shared" si="3"/>
        <v>0</v>
      </c>
      <c r="W24" s="27">
        <f t="shared" si="4"/>
        <v>0</v>
      </c>
    </row>
    <row r="25" spans="1:23" x14ac:dyDescent="0.35">
      <c r="A25" s="38">
        <v>3443752</v>
      </c>
      <c r="B25" s="38" t="s">
        <v>2951</v>
      </c>
      <c r="C25" s="39" t="s">
        <v>2952</v>
      </c>
      <c r="D25" s="40" t="s">
        <v>14</v>
      </c>
      <c r="E25" s="40" t="s">
        <v>19</v>
      </c>
      <c r="F25" s="40" t="s">
        <v>2909</v>
      </c>
      <c r="G25" s="40" t="s">
        <v>2910</v>
      </c>
      <c r="H25" s="40" t="s">
        <v>2909</v>
      </c>
      <c r="I25" s="40" t="s">
        <v>235</v>
      </c>
      <c r="J25" s="40" t="s">
        <v>236</v>
      </c>
      <c r="K25" s="41">
        <v>10</v>
      </c>
      <c r="L25" s="40">
        <v>623995</v>
      </c>
      <c r="M25" s="40">
        <v>479943</v>
      </c>
      <c r="N25" s="40">
        <v>1</v>
      </c>
      <c r="O25" s="42"/>
      <c r="P25" s="42"/>
      <c r="Q25" s="42"/>
      <c r="R25" s="17">
        <f t="shared" si="1"/>
        <v>0</v>
      </c>
      <c r="S25" s="27">
        <f t="shared" si="2"/>
        <v>0</v>
      </c>
      <c r="T25" s="42"/>
      <c r="U25" s="42"/>
      <c r="V25" s="17">
        <f t="shared" si="3"/>
        <v>0</v>
      </c>
      <c r="W25" s="27">
        <f t="shared" si="4"/>
        <v>0</v>
      </c>
    </row>
    <row r="26" spans="1:23" x14ac:dyDescent="0.35">
      <c r="A26" s="38">
        <v>3441072</v>
      </c>
      <c r="B26" s="38" t="s">
        <v>2953</v>
      </c>
      <c r="C26" s="39" t="s">
        <v>2954</v>
      </c>
      <c r="D26" s="40" t="s">
        <v>14</v>
      </c>
      <c r="E26" s="40" t="s">
        <v>19</v>
      </c>
      <c r="F26" s="40" t="s">
        <v>2909</v>
      </c>
      <c r="G26" s="40" t="s">
        <v>2910</v>
      </c>
      <c r="H26" s="40" t="s">
        <v>2909</v>
      </c>
      <c r="I26" s="40" t="s">
        <v>2955</v>
      </c>
      <c r="J26" s="40" t="s">
        <v>2956</v>
      </c>
      <c r="K26" s="41">
        <v>16</v>
      </c>
      <c r="L26" s="40">
        <v>623329</v>
      </c>
      <c r="M26" s="40">
        <v>479082</v>
      </c>
      <c r="N26" s="40">
        <v>1</v>
      </c>
      <c r="O26" s="42"/>
      <c r="P26" s="42"/>
      <c r="Q26" s="42"/>
      <c r="R26" s="17">
        <f t="shared" si="1"/>
        <v>0</v>
      </c>
      <c r="S26" s="27">
        <f t="shared" si="2"/>
        <v>0</v>
      </c>
      <c r="T26" s="42"/>
      <c r="U26" s="42"/>
      <c r="V26" s="17">
        <f t="shared" si="3"/>
        <v>0</v>
      </c>
      <c r="W26" s="27">
        <f t="shared" si="4"/>
        <v>0</v>
      </c>
    </row>
    <row r="27" spans="1:23" x14ac:dyDescent="0.35">
      <c r="A27" s="38">
        <v>3441161</v>
      </c>
      <c r="B27" s="38" t="s">
        <v>2957</v>
      </c>
      <c r="C27" s="39" t="s">
        <v>2958</v>
      </c>
      <c r="D27" s="40" t="s">
        <v>14</v>
      </c>
      <c r="E27" s="40" t="s">
        <v>19</v>
      </c>
      <c r="F27" s="40" t="s">
        <v>2909</v>
      </c>
      <c r="G27" s="40" t="s">
        <v>2910</v>
      </c>
      <c r="H27" s="40" t="s">
        <v>2909</v>
      </c>
      <c r="I27" s="40" t="s">
        <v>2955</v>
      </c>
      <c r="J27" s="40" t="s">
        <v>2956</v>
      </c>
      <c r="K27" s="41">
        <v>34</v>
      </c>
      <c r="L27" s="40">
        <v>623150</v>
      </c>
      <c r="M27" s="40">
        <v>478674</v>
      </c>
      <c r="N27" s="40">
        <v>1</v>
      </c>
      <c r="O27" s="42"/>
      <c r="P27" s="42"/>
      <c r="Q27" s="42"/>
      <c r="R27" s="17">
        <f t="shared" si="1"/>
        <v>0</v>
      </c>
      <c r="S27" s="27">
        <f t="shared" si="2"/>
        <v>0</v>
      </c>
      <c r="T27" s="42"/>
      <c r="U27" s="42"/>
      <c r="V27" s="17">
        <f t="shared" si="3"/>
        <v>0</v>
      </c>
      <c r="W27" s="27">
        <f t="shared" si="4"/>
        <v>0</v>
      </c>
    </row>
  </sheetData>
  <sheetProtection algorithmName="SHA-512" hashValue="NLcy7HIkxwCNiI0APGIQr+eB/t2aabVNqrGocoCIEHTfG9iuG4u4htTEo/kZOsjGbQNjtumQFdq5m6Bzr1qKtg==" saltValue="YTz+hS3+k1VP5PySg3qBHg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"/>
  <sheetViews>
    <sheetView topLeftCell="A7" workbookViewId="0">
      <selection activeCell="T16" sqref="T16:U18"/>
    </sheetView>
  </sheetViews>
  <sheetFormatPr defaultColWidth="8.7265625" defaultRowHeight="14.5" x14ac:dyDescent="0.35"/>
  <cols>
    <col min="1" max="1" width="8.7265625" style="4"/>
    <col min="2" max="2" width="12.54296875" style="4" customWidth="1"/>
    <col min="3" max="11" width="8.7265625" style="4"/>
    <col min="12" max="12" width="14.54296875" style="4" customWidth="1"/>
    <col min="13" max="14" width="8.7265625" style="4"/>
    <col min="15" max="15" width="15.453125" style="4" customWidth="1"/>
    <col min="16" max="16" width="12.81640625" style="4" customWidth="1"/>
    <col min="17" max="17" width="19.54296875" style="4" customWidth="1"/>
    <col min="18" max="18" width="8.7265625" style="4"/>
    <col min="19" max="19" width="14.26953125" style="4" customWidth="1"/>
    <col min="20" max="20" width="8.7265625" style="4"/>
    <col min="21" max="21" width="18.81640625" style="4" customWidth="1"/>
    <col min="22" max="22" width="8.7265625" style="4"/>
    <col min="23" max="23" width="15.26953125" style="4" customWidth="1"/>
    <col min="24" max="16384" width="8.7265625" style="4"/>
  </cols>
  <sheetData>
    <row r="1" spans="1:23" ht="15" thickBot="1" x14ac:dyDescent="0.4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" thickTop="1" x14ac:dyDescent="0.35">
      <c r="A2" s="1">
        <v>48</v>
      </c>
      <c r="B2" s="1">
        <f>M14</f>
        <v>3</v>
      </c>
      <c r="C2" s="1" t="str">
        <f>E16</f>
        <v>PRUSZKOWSKI</v>
      </c>
      <c r="D2" s="1"/>
      <c r="E2" s="1"/>
      <c r="F2" s="1"/>
      <c r="G2" s="112" t="s">
        <v>3787</v>
      </c>
      <c r="H2" s="113"/>
      <c r="I2" s="114"/>
      <c r="J2" s="115" t="s">
        <v>3788</v>
      </c>
      <c r="K2" s="116"/>
      <c r="L2" s="117"/>
      <c r="Q2" s="5"/>
      <c r="R2" s="5"/>
      <c r="S2" s="5"/>
      <c r="T2" s="5"/>
    </row>
    <row r="3" spans="1:23" x14ac:dyDescent="0.3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2" x14ac:dyDescent="0.35">
      <c r="A4" s="118" t="s">
        <v>3795</v>
      </c>
      <c r="B4" s="118"/>
      <c r="C4" s="118"/>
      <c r="D4" s="118"/>
      <c r="E4" s="118"/>
      <c r="F4" s="10" t="s">
        <v>3796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106" t="s">
        <v>3797</v>
      </c>
      <c r="O4" s="107"/>
      <c r="P4" s="14">
        <v>1</v>
      </c>
      <c r="Q4" s="88"/>
      <c r="R4" s="89"/>
      <c r="S4" s="89"/>
      <c r="T4" s="89"/>
      <c r="U4" s="89"/>
      <c r="V4" s="90"/>
    </row>
    <row r="5" spans="1:23" ht="42" x14ac:dyDescent="0.35">
      <c r="A5" s="118" t="s">
        <v>3798</v>
      </c>
      <c r="B5" s="118"/>
      <c r="C5" s="118"/>
      <c r="D5" s="118"/>
      <c r="E5" s="118"/>
      <c r="F5" s="10" t="s">
        <v>3799</v>
      </c>
      <c r="G5" s="11">
        <f>ROUND(J5/M14/60,2)</f>
        <v>0</v>
      </c>
      <c r="H5" s="12">
        <f>ROUND(K5/M14/60,0)</f>
        <v>0</v>
      </c>
      <c r="I5" s="13">
        <f>G4+H4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106"/>
      <c r="O5" s="107"/>
      <c r="P5" s="14">
        <v>2</v>
      </c>
      <c r="Q5" s="88"/>
      <c r="R5" s="89"/>
      <c r="S5" s="89"/>
      <c r="T5" s="89"/>
      <c r="U5" s="89"/>
      <c r="V5" s="90"/>
    </row>
    <row r="6" spans="1:23" ht="64" x14ac:dyDescent="0.35">
      <c r="A6" s="108" t="s">
        <v>3800</v>
      </c>
      <c r="B6" s="108"/>
      <c r="C6" s="108"/>
      <c r="D6" s="108"/>
      <c r="E6" s="108"/>
      <c r="F6" s="3" t="s">
        <v>3801</v>
      </c>
      <c r="G6" s="15"/>
      <c r="H6" s="12">
        <f t="shared" ref="H6:H10" si="0">G6*0.23</f>
        <v>0</v>
      </c>
      <c r="I6" s="31">
        <f>ROUND(G6+H6,2)</f>
        <v>0</v>
      </c>
      <c r="J6" s="109" t="s">
        <v>3802</v>
      </c>
      <c r="K6" s="110"/>
      <c r="L6" s="111"/>
      <c r="P6" s="9" t="s">
        <v>3793</v>
      </c>
      <c r="Q6" s="1" t="s">
        <v>3794</v>
      </c>
      <c r="S6" s="5"/>
      <c r="T6" s="5"/>
    </row>
    <row r="7" spans="1:23" ht="64" x14ac:dyDescent="0.35">
      <c r="A7" s="108" t="s">
        <v>3803</v>
      </c>
      <c r="B7" s="108"/>
      <c r="C7" s="108"/>
      <c r="D7" s="108"/>
      <c r="E7" s="108"/>
      <c r="F7" s="3" t="s">
        <v>3804</v>
      </c>
      <c r="G7" s="15"/>
      <c r="H7" s="12">
        <f t="shared" si="0"/>
        <v>0</v>
      </c>
      <c r="I7" s="31">
        <f>ROUND(G6+H6,2)</f>
        <v>0</v>
      </c>
      <c r="J7" s="109" t="s">
        <v>3802</v>
      </c>
      <c r="K7" s="110"/>
      <c r="L7" s="111"/>
      <c r="P7" s="9"/>
      <c r="Q7" s="1"/>
      <c r="S7" s="5"/>
      <c r="T7" s="5"/>
    </row>
    <row r="8" spans="1:23" ht="53.5" x14ac:dyDescent="0.35">
      <c r="A8" s="108" t="s">
        <v>3805</v>
      </c>
      <c r="B8" s="108"/>
      <c r="C8" s="108"/>
      <c r="D8" s="108"/>
      <c r="E8" s="108"/>
      <c r="F8" s="3" t="s">
        <v>3806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106" t="s">
        <v>3807</v>
      </c>
      <c r="O8" s="107"/>
      <c r="P8" s="14">
        <v>1</v>
      </c>
      <c r="Q8" s="88"/>
      <c r="R8" s="89"/>
      <c r="S8" s="89"/>
      <c r="T8" s="89"/>
      <c r="U8" s="89"/>
      <c r="V8" s="90"/>
    </row>
    <row r="9" spans="1:23" ht="43" x14ac:dyDescent="0.35">
      <c r="A9" s="91" t="s">
        <v>3808</v>
      </c>
      <c r="B9" s="91"/>
      <c r="C9" s="91"/>
      <c r="D9" s="91"/>
      <c r="E9" s="91"/>
      <c r="F9" s="3" t="s">
        <v>3809</v>
      </c>
      <c r="G9" s="15"/>
      <c r="H9" s="12">
        <f t="shared" si="0"/>
        <v>0</v>
      </c>
      <c r="I9" s="31">
        <f>ROUND(G9+H9,2)</f>
        <v>0</v>
      </c>
      <c r="J9" s="92" t="s">
        <v>3802</v>
      </c>
      <c r="K9" s="93"/>
      <c r="L9" s="94"/>
      <c r="M9" s="1"/>
      <c r="N9" s="16"/>
      <c r="W9" s="17"/>
    </row>
    <row r="10" spans="1:23" ht="54" thickBot="1" x14ac:dyDescent="0.4">
      <c r="A10" s="91" t="s">
        <v>3810</v>
      </c>
      <c r="B10" s="91"/>
      <c r="C10" s="91"/>
      <c r="D10" s="91"/>
      <c r="E10" s="91"/>
      <c r="F10" s="3" t="s">
        <v>3811</v>
      </c>
      <c r="G10" s="18"/>
      <c r="H10" s="19">
        <f t="shared" si="0"/>
        <v>0</v>
      </c>
      <c r="I10" s="31">
        <f>ROUND(G10+H10,2)</f>
        <v>0</v>
      </c>
      <c r="J10" s="95" t="s">
        <v>3802</v>
      </c>
      <c r="K10" s="96"/>
      <c r="L10" s="97"/>
      <c r="M10" s="1"/>
      <c r="N10" s="1"/>
    </row>
    <row r="11" spans="1:23" ht="15" thickTop="1" x14ac:dyDescent="0.35">
      <c r="A11" s="20"/>
      <c r="B11" s="20"/>
      <c r="C11" s="20"/>
      <c r="D11" s="20"/>
      <c r="H11" s="20"/>
      <c r="I11" s="98"/>
      <c r="J11" s="99"/>
      <c r="K11" s="99"/>
      <c r="L11" s="100"/>
      <c r="M11" s="33" t="s">
        <v>3812</v>
      </c>
      <c r="N11" s="34"/>
      <c r="O11" s="1"/>
      <c r="P11" s="1"/>
      <c r="Q11" s="1"/>
      <c r="R11" s="1"/>
      <c r="S11" s="1"/>
      <c r="T11" s="1"/>
      <c r="U11" s="1"/>
      <c r="V11" s="21"/>
    </row>
    <row r="12" spans="1:23" ht="15" thickBot="1" x14ac:dyDescent="0.4">
      <c r="A12" s="20"/>
      <c r="B12" s="20"/>
      <c r="C12" s="20"/>
      <c r="D12" s="20"/>
      <c r="H12" s="22" t="s">
        <v>3813</v>
      </c>
      <c r="I12" s="101"/>
      <c r="J12" s="102"/>
      <c r="K12" s="102"/>
      <c r="L12" s="103"/>
      <c r="M12" s="104" t="s">
        <v>3814</v>
      </c>
      <c r="N12" s="105"/>
      <c r="O12" s="105"/>
      <c r="P12" s="105"/>
      <c r="Q12" s="105"/>
      <c r="R12" s="105"/>
      <c r="S12" s="105"/>
      <c r="T12" s="105"/>
      <c r="U12" s="105"/>
      <c r="V12" s="105"/>
    </row>
    <row r="13" spans="1:23" ht="15" thickTop="1" x14ac:dyDescent="0.35"/>
    <row r="14" spans="1:23" ht="34.5" customHeight="1" x14ac:dyDescent="0.3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3</v>
      </c>
      <c r="N14" s="25">
        <f>SUM(N16:N400)</f>
        <v>3</v>
      </c>
      <c r="P14" s="86" t="s">
        <v>3815</v>
      </c>
      <c r="Q14" s="87"/>
      <c r="R14" s="87"/>
      <c r="S14" s="87"/>
      <c r="T14" s="86" t="s">
        <v>3816</v>
      </c>
      <c r="U14" s="87"/>
      <c r="V14" s="87"/>
      <c r="W14" s="87"/>
    </row>
    <row r="15" spans="1:23" ht="73.5" x14ac:dyDescent="0.35">
      <c r="A15" s="35" t="s">
        <v>1</v>
      </c>
      <c r="B15" s="35" t="s">
        <v>2</v>
      </c>
      <c r="C15" s="36" t="s">
        <v>3</v>
      </c>
      <c r="D15" s="37" t="s">
        <v>4</v>
      </c>
      <c r="E15" s="37" t="s">
        <v>5</v>
      </c>
      <c r="F15" s="37" t="s">
        <v>6</v>
      </c>
      <c r="G15" s="37" t="s">
        <v>7</v>
      </c>
      <c r="H15" s="37" t="s">
        <v>8</v>
      </c>
      <c r="I15" s="37" t="s">
        <v>9</v>
      </c>
      <c r="J15" s="37" t="s">
        <v>10</v>
      </c>
      <c r="K15" s="37" t="s">
        <v>11</v>
      </c>
      <c r="L15" s="37" t="s">
        <v>12</v>
      </c>
      <c r="M15" s="37" t="s">
        <v>13</v>
      </c>
      <c r="N15" s="37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35">
      <c r="A16" s="38">
        <v>3443053</v>
      </c>
      <c r="B16" s="38" t="s">
        <v>2925</v>
      </c>
      <c r="C16" s="39" t="s">
        <v>2926</v>
      </c>
      <c r="D16" s="40" t="s">
        <v>14</v>
      </c>
      <c r="E16" s="40" t="s">
        <v>19</v>
      </c>
      <c r="F16" s="40" t="s">
        <v>2909</v>
      </c>
      <c r="G16" s="40" t="s">
        <v>2910</v>
      </c>
      <c r="H16" s="40" t="s">
        <v>2909</v>
      </c>
      <c r="I16" s="40" t="s">
        <v>2927</v>
      </c>
      <c r="J16" s="40" t="s">
        <v>2928</v>
      </c>
      <c r="K16" s="41">
        <v>2</v>
      </c>
      <c r="L16" s="40">
        <v>622535</v>
      </c>
      <c r="M16" s="40">
        <v>478337</v>
      </c>
      <c r="N16" s="40">
        <v>1</v>
      </c>
      <c r="O16" s="42"/>
      <c r="P16" s="42"/>
      <c r="Q16" s="42"/>
      <c r="R16" s="17">
        <f>ROUND(Q16*0.23,2)</f>
        <v>0</v>
      </c>
      <c r="S16" s="27">
        <f>ROUND(Q16,2)+R16</f>
        <v>0</v>
      </c>
      <c r="T16" s="42"/>
      <c r="U16" s="42"/>
      <c r="V16" s="17">
        <f>ROUND(U16*0.23,2)</f>
        <v>0</v>
      </c>
      <c r="W16" s="27">
        <f>ROUND(U16,2)+V16</f>
        <v>0</v>
      </c>
    </row>
    <row r="17" spans="1:23" x14ac:dyDescent="0.35">
      <c r="A17" s="38">
        <v>3440897</v>
      </c>
      <c r="B17" s="38" t="s">
        <v>2941</v>
      </c>
      <c r="C17" s="39" t="s">
        <v>2942</v>
      </c>
      <c r="D17" s="40" t="s">
        <v>14</v>
      </c>
      <c r="E17" s="40" t="s">
        <v>19</v>
      </c>
      <c r="F17" s="40" t="s">
        <v>2909</v>
      </c>
      <c r="G17" s="40" t="s">
        <v>2910</v>
      </c>
      <c r="H17" s="40" t="s">
        <v>2909</v>
      </c>
      <c r="I17" s="40" t="s">
        <v>2943</v>
      </c>
      <c r="J17" s="40" t="s">
        <v>2944</v>
      </c>
      <c r="K17" s="41">
        <v>44</v>
      </c>
      <c r="L17" s="40">
        <v>622754</v>
      </c>
      <c r="M17" s="40">
        <v>478787</v>
      </c>
      <c r="N17" s="40">
        <v>1</v>
      </c>
      <c r="O17" s="42"/>
      <c r="P17" s="42"/>
      <c r="Q17" s="42"/>
      <c r="R17" s="17">
        <f t="shared" ref="R17:R18" si="1">ROUND(Q17*0.23,2)</f>
        <v>0</v>
      </c>
      <c r="S17" s="27">
        <f t="shared" ref="S17:S18" si="2">ROUND(Q17,2)+R17</f>
        <v>0</v>
      </c>
      <c r="T17" s="42"/>
      <c r="U17" s="42"/>
      <c r="V17" s="17">
        <f t="shared" ref="V17:V18" si="3">ROUND(U17*0.23,2)</f>
        <v>0</v>
      </c>
      <c r="W17" s="27">
        <f t="shared" ref="W17:W18" si="4">ROUND(U17,2)+V17</f>
        <v>0</v>
      </c>
    </row>
    <row r="18" spans="1:23" x14ac:dyDescent="0.35">
      <c r="A18" s="38">
        <v>3443702</v>
      </c>
      <c r="B18" s="38" t="s">
        <v>2949</v>
      </c>
      <c r="C18" s="39" t="s">
        <v>2950</v>
      </c>
      <c r="D18" s="40" t="s">
        <v>14</v>
      </c>
      <c r="E18" s="40" t="s">
        <v>19</v>
      </c>
      <c r="F18" s="40" t="s">
        <v>2909</v>
      </c>
      <c r="G18" s="40" t="s">
        <v>2910</v>
      </c>
      <c r="H18" s="40" t="s">
        <v>2909</v>
      </c>
      <c r="I18" s="40" t="s">
        <v>2695</v>
      </c>
      <c r="J18" s="40" t="s">
        <v>2696</v>
      </c>
      <c r="K18" s="41">
        <v>1</v>
      </c>
      <c r="L18" s="40">
        <v>622253</v>
      </c>
      <c r="M18" s="40">
        <v>479023</v>
      </c>
      <c r="N18" s="40">
        <v>1</v>
      </c>
      <c r="O18" s="42"/>
      <c r="P18" s="42"/>
      <c r="Q18" s="42"/>
      <c r="R18" s="17">
        <f t="shared" si="1"/>
        <v>0</v>
      </c>
      <c r="S18" s="27">
        <f t="shared" si="2"/>
        <v>0</v>
      </c>
      <c r="T18" s="42"/>
      <c r="U18" s="42"/>
      <c r="V18" s="17">
        <f t="shared" si="3"/>
        <v>0</v>
      </c>
      <c r="W18" s="27">
        <f t="shared" si="4"/>
        <v>0</v>
      </c>
    </row>
  </sheetData>
  <sheetProtection algorithmName="SHA-512" hashValue="/rvGFROzrTSdVtKzV9qHZTJpkJ6KOiCjQB18DMF1ttt19GCOc7BY/EmAvWmAHyMNJrIS21QAOuCVo7st31hYCA==" saltValue="NiZkXVguXVGRza1OjeGjdA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6"/>
  <sheetViews>
    <sheetView topLeftCell="A7" workbookViewId="0">
      <selection activeCell="T16" sqref="T16:U16"/>
    </sheetView>
  </sheetViews>
  <sheetFormatPr defaultColWidth="8.7265625" defaultRowHeight="14.5" x14ac:dyDescent="0.35"/>
  <cols>
    <col min="1" max="1" width="8.7265625" style="4"/>
    <col min="2" max="2" width="12.54296875" style="4" customWidth="1"/>
    <col min="3" max="11" width="8.7265625" style="4"/>
    <col min="12" max="12" width="14.54296875" style="4" customWidth="1"/>
    <col min="13" max="14" width="8.7265625" style="4"/>
    <col min="15" max="15" width="15.453125" style="4" customWidth="1"/>
    <col min="16" max="16" width="12.81640625" style="4" customWidth="1"/>
    <col min="17" max="17" width="19.54296875" style="4" customWidth="1"/>
    <col min="18" max="18" width="8.7265625" style="4"/>
    <col min="19" max="19" width="14.26953125" style="4" customWidth="1"/>
    <col min="20" max="20" width="8.7265625" style="4"/>
    <col min="21" max="21" width="18.81640625" style="4" customWidth="1"/>
    <col min="22" max="22" width="8.7265625" style="4"/>
    <col min="23" max="23" width="15.26953125" style="4" customWidth="1"/>
    <col min="24" max="16384" width="8.7265625" style="4"/>
  </cols>
  <sheetData>
    <row r="1" spans="1:23" ht="15" thickBot="1" x14ac:dyDescent="0.4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" thickTop="1" x14ac:dyDescent="0.35">
      <c r="A2" s="1">
        <v>47</v>
      </c>
      <c r="B2" s="1">
        <f>M14</f>
        <v>1</v>
      </c>
      <c r="C2" s="1" t="str">
        <f>E16</f>
        <v>PŁOŃSKI</v>
      </c>
      <c r="D2" s="1"/>
      <c r="E2" s="1"/>
      <c r="F2" s="1"/>
      <c r="G2" s="112" t="s">
        <v>3787</v>
      </c>
      <c r="H2" s="113"/>
      <c r="I2" s="114"/>
      <c r="J2" s="115" t="s">
        <v>3788</v>
      </c>
      <c r="K2" s="116"/>
      <c r="L2" s="117"/>
      <c r="Q2" s="5"/>
      <c r="R2" s="5"/>
      <c r="S2" s="5"/>
      <c r="T2" s="5"/>
    </row>
    <row r="3" spans="1:23" x14ac:dyDescent="0.3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2" x14ac:dyDescent="0.35">
      <c r="A4" s="118" t="s">
        <v>3795</v>
      </c>
      <c r="B4" s="118"/>
      <c r="C4" s="118"/>
      <c r="D4" s="118"/>
      <c r="E4" s="118"/>
      <c r="F4" s="10" t="s">
        <v>3796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106" t="s">
        <v>3797</v>
      </c>
      <c r="O4" s="107"/>
      <c r="P4" s="14">
        <v>1</v>
      </c>
      <c r="Q4" s="88"/>
      <c r="R4" s="89"/>
      <c r="S4" s="89"/>
      <c r="T4" s="89"/>
      <c r="U4" s="89"/>
      <c r="V4" s="90"/>
    </row>
    <row r="5" spans="1:23" ht="42" x14ac:dyDescent="0.35">
      <c r="A5" s="118" t="s">
        <v>3798</v>
      </c>
      <c r="B5" s="118"/>
      <c r="C5" s="118"/>
      <c r="D5" s="118"/>
      <c r="E5" s="118"/>
      <c r="F5" s="10" t="s">
        <v>3799</v>
      </c>
      <c r="G5" s="11">
        <f>ROUND(J5/M14/60,2)</f>
        <v>0</v>
      </c>
      <c r="H5" s="12">
        <f>ROUND(K5/M14/60,0)</f>
        <v>0</v>
      </c>
      <c r="I5" s="13">
        <f>G4+H4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106"/>
      <c r="O5" s="107"/>
      <c r="P5" s="14">
        <v>2</v>
      </c>
      <c r="Q5" s="88"/>
      <c r="R5" s="89"/>
      <c r="S5" s="89"/>
      <c r="T5" s="89"/>
      <c r="U5" s="89"/>
      <c r="V5" s="90"/>
    </row>
    <row r="6" spans="1:23" ht="64" x14ac:dyDescent="0.35">
      <c r="A6" s="108" t="s">
        <v>3800</v>
      </c>
      <c r="B6" s="108"/>
      <c r="C6" s="108"/>
      <c r="D6" s="108"/>
      <c r="E6" s="108"/>
      <c r="F6" s="3" t="s">
        <v>3801</v>
      </c>
      <c r="G6" s="15"/>
      <c r="H6" s="12">
        <f t="shared" ref="H6:H10" si="0">G6*0.23</f>
        <v>0</v>
      </c>
      <c r="I6" s="31">
        <f>ROUND(G6+H6,2)</f>
        <v>0</v>
      </c>
      <c r="J6" s="109" t="s">
        <v>3802</v>
      </c>
      <c r="K6" s="110"/>
      <c r="L6" s="111"/>
      <c r="P6" s="9" t="s">
        <v>3793</v>
      </c>
      <c r="Q6" s="1" t="s">
        <v>3794</v>
      </c>
      <c r="S6" s="5"/>
      <c r="T6" s="5"/>
    </row>
    <row r="7" spans="1:23" ht="64" x14ac:dyDescent="0.35">
      <c r="A7" s="108" t="s">
        <v>3803</v>
      </c>
      <c r="B7" s="108"/>
      <c r="C7" s="108"/>
      <c r="D7" s="108"/>
      <c r="E7" s="108"/>
      <c r="F7" s="3" t="s">
        <v>3804</v>
      </c>
      <c r="G7" s="15"/>
      <c r="H7" s="12">
        <f t="shared" si="0"/>
        <v>0</v>
      </c>
      <c r="I7" s="31">
        <f>ROUND(G6+H6,2)</f>
        <v>0</v>
      </c>
      <c r="J7" s="109" t="s">
        <v>3802</v>
      </c>
      <c r="K7" s="110"/>
      <c r="L7" s="111"/>
      <c r="P7" s="9"/>
      <c r="Q7" s="1"/>
      <c r="S7" s="5"/>
      <c r="T7" s="5"/>
    </row>
    <row r="8" spans="1:23" ht="53.5" x14ac:dyDescent="0.35">
      <c r="A8" s="108" t="s">
        <v>3805</v>
      </c>
      <c r="B8" s="108"/>
      <c r="C8" s="108"/>
      <c r="D8" s="108"/>
      <c r="E8" s="108"/>
      <c r="F8" s="3" t="s">
        <v>3806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106" t="s">
        <v>3807</v>
      </c>
      <c r="O8" s="107"/>
      <c r="P8" s="14">
        <v>1</v>
      </c>
      <c r="Q8" s="88"/>
      <c r="R8" s="89"/>
      <c r="S8" s="89"/>
      <c r="T8" s="89"/>
      <c r="U8" s="89"/>
      <c r="V8" s="90"/>
    </row>
    <row r="9" spans="1:23" ht="43" x14ac:dyDescent="0.35">
      <c r="A9" s="91" t="s">
        <v>3808</v>
      </c>
      <c r="B9" s="91"/>
      <c r="C9" s="91"/>
      <c r="D9" s="91"/>
      <c r="E9" s="91"/>
      <c r="F9" s="3" t="s">
        <v>3809</v>
      </c>
      <c r="G9" s="15"/>
      <c r="H9" s="12">
        <f t="shared" si="0"/>
        <v>0</v>
      </c>
      <c r="I9" s="31">
        <f>ROUND(G9+H9,2)</f>
        <v>0</v>
      </c>
      <c r="J9" s="92" t="s">
        <v>3802</v>
      </c>
      <c r="K9" s="93"/>
      <c r="L9" s="94"/>
      <c r="M9" s="1"/>
      <c r="N9" s="16"/>
      <c r="W9" s="17"/>
    </row>
    <row r="10" spans="1:23" ht="54" thickBot="1" x14ac:dyDescent="0.4">
      <c r="A10" s="91" t="s">
        <v>3810</v>
      </c>
      <c r="B10" s="91"/>
      <c r="C10" s="91"/>
      <c r="D10" s="91"/>
      <c r="E10" s="91"/>
      <c r="F10" s="3" t="s">
        <v>3811</v>
      </c>
      <c r="G10" s="18"/>
      <c r="H10" s="19">
        <f t="shared" si="0"/>
        <v>0</v>
      </c>
      <c r="I10" s="31">
        <f>ROUND(G10+H10,2)</f>
        <v>0</v>
      </c>
      <c r="J10" s="95" t="s">
        <v>3802</v>
      </c>
      <c r="K10" s="96"/>
      <c r="L10" s="97"/>
      <c r="M10" s="1"/>
      <c r="N10" s="1"/>
    </row>
    <row r="11" spans="1:23" ht="15" thickTop="1" x14ac:dyDescent="0.35">
      <c r="A11" s="20"/>
      <c r="B11" s="20"/>
      <c r="C11" s="20"/>
      <c r="D11" s="20"/>
      <c r="H11" s="20"/>
      <c r="I11" s="98"/>
      <c r="J11" s="99"/>
      <c r="K11" s="99"/>
      <c r="L11" s="100"/>
      <c r="M11" s="33" t="s">
        <v>3812</v>
      </c>
      <c r="N11" s="34"/>
      <c r="O11" s="1"/>
      <c r="P11" s="1"/>
      <c r="Q11" s="1"/>
      <c r="R11" s="1"/>
      <c r="S11" s="1"/>
      <c r="T11" s="1"/>
      <c r="U11" s="1"/>
      <c r="V11" s="21"/>
    </row>
    <row r="12" spans="1:23" ht="15" thickBot="1" x14ac:dyDescent="0.4">
      <c r="A12" s="20"/>
      <c r="B12" s="20"/>
      <c r="C12" s="20"/>
      <c r="D12" s="20"/>
      <c r="H12" s="22" t="s">
        <v>3813</v>
      </c>
      <c r="I12" s="101"/>
      <c r="J12" s="102"/>
      <c r="K12" s="102"/>
      <c r="L12" s="103"/>
      <c r="M12" s="104" t="s">
        <v>3814</v>
      </c>
      <c r="N12" s="105"/>
      <c r="O12" s="105"/>
      <c r="P12" s="105"/>
      <c r="Q12" s="105"/>
      <c r="R12" s="105"/>
      <c r="S12" s="105"/>
      <c r="T12" s="105"/>
      <c r="U12" s="105"/>
      <c r="V12" s="105"/>
    </row>
    <row r="13" spans="1:23" ht="15" thickTop="1" x14ac:dyDescent="0.35"/>
    <row r="14" spans="1:23" ht="34.5" customHeight="1" x14ac:dyDescent="0.3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1</v>
      </c>
      <c r="N14" s="25">
        <f>SUM(N16:N400)</f>
        <v>1</v>
      </c>
      <c r="P14" s="86" t="s">
        <v>3815</v>
      </c>
      <c r="Q14" s="87"/>
      <c r="R14" s="87"/>
      <c r="S14" s="87"/>
      <c r="T14" s="86" t="s">
        <v>3816</v>
      </c>
      <c r="U14" s="87"/>
      <c r="V14" s="87"/>
      <c r="W14" s="87"/>
    </row>
    <row r="15" spans="1:23" ht="73.5" x14ac:dyDescent="0.35">
      <c r="A15" s="35" t="s">
        <v>1</v>
      </c>
      <c r="B15" s="35" t="s">
        <v>2</v>
      </c>
      <c r="C15" s="36" t="s">
        <v>3</v>
      </c>
      <c r="D15" s="37" t="s">
        <v>4</v>
      </c>
      <c r="E15" s="37" t="s">
        <v>5</v>
      </c>
      <c r="F15" s="37" t="s">
        <v>6</v>
      </c>
      <c r="G15" s="37" t="s">
        <v>7</v>
      </c>
      <c r="H15" s="37" t="s">
        <v>8</v>
      </c>
      <c r="I15" s="37" t="s">
        <v>9</v>
      </c>
      <c r="J15" s="37" t="s">
        <v>10</v>
      </c>
      <c r="K15" s="37" t="s">
        <v>11</v>
      </c>
      <c r="L15" s="37" t="s">
        <v>12</v>
      </c>
      <c r="M15" s="37" t="s">
        <v>13</v>
      </c>
      <c r="N15" s="37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35">
      <c r="A16" s="38">
        <v>3412007</v>
      </c>
      <c r="B16" s="38" t="s">
        <v>3145</v>
      </c>
      <c r="C16" s="39" t="s">
        <v>3146</v>
      </c>
      <c r="D16" s="40" t="s">
        <v>14</v>
      </c>
      <c r="E16" s="40" t="s">
        <v>179</v>
      </c>
      <c r="F16" s="40" t="s">
        <v>212</v>
      </c>
      <c r="G16" s="40" t="s">
        <v>3141</v>
      </c>
      <c r="H16" s="40" t="s">
        <v>212</v>
      </c>
      <c r="I16" s="40" t="s">
        <v>3144</v>
      </c>
      <c r="J16" s="40" t="s">
        <v>21</v>
      </c>
      <c r="K16" s="41">
        <v>7</v>
      </c>
      <c r="L16" s="40">
        <v>592848</v>
      </c>
      <c r="M16" s="40">
        <v>530041</v>
      </c>
      <c r="N16" s="40">
        <v>1</v>
      </c>
      <c r="O16" s="42"/>
      <c r="P16" s="42"/>
      <c r="Q16" s="42"/>
      <c r="R16" s="17">
        <f>ROUND(Q16*0.23,2)</f>
        <v>0</v>
      </c>
      <c r="S16" s="27">
        <f>ROUND(Q16,2)+R16</f>
        <v>0</v>
      </c>
      <c r="T16" s="42"/>
      <c r="U16" s="42"/>
      <c r="V16" s="17">
        <f>ROUND(U16*0.23,2)</f>
        <v>0</v>
      </c>
      <c r="W16" s="27">
        <f>ROUND(U16,2)+V16</f>
        <v>0</v>
      </c>
    </row>
  </sheetData>
  <sheetProtection algorithmName="SHA-512" hashValue="dAsMRoLZvxK5lQGD4kdTMlk+3Vwwh+Iq79w+VVjObWzv6/ymHEkRn2jeSkUPPLweNbPW/gnS/AokmAgDPzDfLg==" saltValue="mui1880IqdPl454wuE5YXg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"/>
  <sheetViews>
    <sheetView topLeftCell="A7" workbookViewId="0">
      <selection activeCell="T16" sqref="T16:U18"/>
    </sheetView>
  </sheetViews>
  <sheetFormatPr defaultColWidth="8.7265625" defaultRowHeight="14.5" x14ac:dyDescent="0.35"/>
  <cols>
    <col min="1" max="1" width="8.7265625" style="4"/>
    <col min="2" max="2" width="12.54296875" style="4" customWidth="1"/>
    <col min="3" max="11" width="8.7265625" style="4"/>
    <col min="12" max="12" width="14.54296875" style="4" customWidth="1"/>
    <col min="13" max="14" width="8.7265625" style="4"/>
    <col min="15" max="15" width="15.453125" style="4" customWidth="1"/>
    <col min="16" max="16" width="12.81640625" style="4" customWidth="1"/>
    <col min="17" max="17" width="19.54296875" style="4" customWidth="1"/>
    <col min="18" max="18" width="8.7265625" style="4"/>
    <col min="19" max="19" width="14.26953125" style="4" customWidth="1"/>
    <col min="20" max="20" width="8.7265625" style="4"/>
    <col min="21" max="21" width="18.81640625" style="4" customWidth="1"/>
    <col min="22" max="22" width="8.7265625" style="4"/>
    <col min="23" max="23" width="15.26953125" style="4" customWidth="1"/>
    <col min="24" max="16384" width="8.7265625" style="4"/>
  </cols>
  <sheetData>
    <row r="1" spans="1:23" ht="15" thickBot="1" x14ac:dyDescent="0.4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" thickTop="1" x14ac:dyDescent="0.35">
      <c r="A2" s="1">
        <v>46</v>
      </c>
      <c r="B2" s="1">
        <f>M14</f>
        <v>3</v>
      </c>
      <c r="C2" s="1" t="str">
        <f>E16</f>
        <v>PŁOŃSKI</v>
      </c>
      <c r="D2" s="1"/>
      <c r="E2" s="1"/>
      <c r="F2" s="1"/>
      <c r="G2" s="112" t="s">
        <v>3787</v>
      </c>
      <c r="H2" s="113"/>
      <c r="I2" s="114"/>
      <c r="J2" s="115" t="s">
        <v>3788</v>
      </c>
      <c r="K2" s="116"/>
      <c r="L2" s="117"/>
      <c r="Q2" s="5"/>
      <c r="R2" s="5"/>
      <c r="S2" s="5"/>
      <c r="T2" s="5"/>
    </row>
    <row r="3" spans="1:23" x14ac:dyDescent="0.3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2" x14ac:dyDescent="0.35">
      <c r="A4" s="118" t="s">
        <v>3795</v>
      </c>
      <c r="B4" s="118"/>
      <c r="C4" s="118"/>
      <c r="D4" s="118"/>
      <c r="E4" s="118"/>
      <c r="F4" s="10" t="s">
        <v>3796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106" t="s">
        <v>3797</v>
      </c>
      <c r="O4" s="107"/>
      <c r="P4" s="14">
        <v>1</v>
      </c>
      <c r="Q4" s="88"/>
      <c r="R4" s="89"/>
      <c r="S4" s="89"/>
      <c r="T4" s="89"/>
      <c r="U4" s="89"/>
      <c r="V4" s="90"/>
    </row>
    <row r="5" spans="1:23" ht="42" x14ac:dyDescent="0.35">
      <c r="A5" s="118" t="s">
        <v>3798</v>
      </c>
      <c r="B5" s="118"/>
      <c r="C5" s="118"/>
      <c r="D5" s="118"/>
      <c r="E5" s="118"/>
      <c r="F5" s="10" t="s">
        <v>3799</v>
      </c>
      <c r="G5" s="11">
        <f>ROUND(J5/M14/60,2)</f>
        <v>0</v>
      </c>
      <c r="H5" s="12">
        <f>ROUND(K5/M14/60,0)</f>
        <v>0</v>
      </c>
      <c r="I5" s="13">
        <f>G4+H4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106"/>
      <c r="O5" s="107"/>
      <c r="P5" s="14">
        <v>2</v>
      </c>
      <c r="Q5" s="88"/>
      <c r="R5" s="89"/>
      <c r="S5" s="89"/>
      <c r="T5" s="89"/>
      <c r="U5" s="89"/>
      <c r="V5" s="90"/>
    </row>
    <row r="6" spans="1:23" ht="64" x14ac:dyDescent="0.35">
      <c r="A6" s="108" t="s">
        <v>3800</v>
      </c>
      <c r="B6" s="108"/>
      <c r="C6" s="108"/>
      <c r="D6" s="108"/>
      <c r="E6" s="108"/>
      <c r="F6" s="3" t="s">
        <v>3801</v>
      </c>
      <c r="G6" s="15"/>
      <c r="H6" s="12">
        <f t="shared" ref="H6:H10" si="0">G6*0.23</f>
        <v>0</v>
      </c>
      <c r="I6" s="31">
        <f>ROUND(G6+H6,2)</f>
        <v>0</v>
      </c>
      <c r="J6" s="109" t="s">
        <v>3802</v>
      </c>
      <c r="K6" s="110"/>
      <c r="L6" s="111"/>
      <c r="P6" s="9" t="s">
        <v>3793</v>
      </c>
      <c r="Q6" s="1" t="s">
        <v>3794</v>
      </c>
      <c r="S6" s="5"/>
      <c r="T6" s="5"/>
    </row>
    <row r="7" spans="1:23" ht="64" x14ac:dyDescent="0.35">
      <c r="A7" s="108" t="s">
        <v>3803</v>
      </c>
      <c r="B7" s="108"/>
      <c r="C7" s="108"/>
      <c r="D7" s="108"/>
      <c r="E7" s="108"/>
      <c r="F7" s="3" t="s">
        <v>3804</v>
      </c>
      <c r="G7" s="15"/>
      <c r="H7" s="12">
        <f t="shared" si="0"/>
        <v>0</v>
      </c>
      <c r="I7" s="31">
        <f>ROUND(G6+H6,2)</f>
        <v>0</v>
      </c>
      <c r="J7" s="109" t="s">
        <v>3802</v>
      </c>
      <c r="K7" s="110"/>
      <c r="L7" s="111"/>
      <c r="P7" s="9"/>
      <c r="Q7" s="1"/>
      <c r="S7" s="5"/>
      <c r="T7" s="5"/>
    </row>
    <row r="8" spans="1:23" ht="53.5" x14ac:dyDescent="0.35">
      <c r="A8" s="108" t="s">
        <v>3805</v>
      </c>
      <c r="B8" s="108"/>
      <c r="C8" s="108"/>
      <c r="D8" s="108"/>
      <c r="E8" s="108"/>
      <c r="F8" s="3" t="s">
        <v>3806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106" t="s">
        <v>3807</v>
      </c>
      <c r="O8" s="107"/>
      <c r="P8" s="14">
        <v>1</v>
      </c>
      <c r="Q8" s="88"/>
      <c r="R8" s="89"/>
      <c r="S8" s="89"/>
      <c r="T8" s="89"/>
      <c r="U8" s="89"/>
      <c r="V8" s="90"/>
    </row>
    <row r="9" spans="1:23" ht="43" x14ac:dyDescent="0.35">
      <c r="A9" s="91" t="s">
        <v>3808</v>
      </c>
      <c r="B9" s="91"/>
      <c r="C9" s="91"/>
      <c r="D9" s="91"/>
      <c r="E9" s="91"/>
      <c r="F9" s="3" t="s">
        <v>3809</v>
      </c>
      <c r="G9" s="15"/>
      <c r="H9" s="12">
        <f t="shared" si="0"/>
        <v>0</v>
      </c>
      <c r="I9" s="31">
        <f>ROUND(G9+H9,2)</f>
        <v>0</v>
      </c>
      <c r="J9" s="92" t="s">
        <v>3802</v>
      </c>
      <c r="K9" s="93"/>
      <c r="L9" s="94"/>
      <c r="M9" s="1"/>
      <c r="N9" s="16"/>
      <c r="W9" s="17"/>
    </row>
    <row r="10" spans="1:23" ht="54" thickBot="1" x14ac:dyDescent="0.4">
      <c r="A10" s="91" t="s">
        <v>3810</v>
      </c>
      <c r="B10" s="91"/>
      <c r="C10" s="91"/>
      <c r="D10" s="91"/>
      <c r="E10" s="91"/>
      <c r="F10" s="3" t="s">
        <v>3811</v>
      </c>
      <c r="G10" s="18"/>
      <c r="H10" s="19">
        <f t="shared" si="0"/>
        <v>0</v>
      </c>
      <c r="I10" s="31">
        <f>ROUND(G10+H10,2)</f>
        <v>0</v>
      </c>
      <c r="J10" s="95" t="s">
        <v>3802</v>
      </c>
      <c r="K10" s="96"/>
      <c r="L10" s="97"/>
      <c r="M10" s="1"/>
      <c r="N10" s="1"/>
    </row>
    <row r="11" spans="1:23" ht="15" thickTop="1" x14ac:dyDescent="0.35">
      <c r="A11" s="20"/>
      <c r="B11" s="20"/>
      <c r="C11" s="20"/>
      <c r="D11" s="20"/>
      <c r="H11" s="20"/>
      <c r="I11" s="98"/>
      <c r="J11" s="99"/>
      <c r="K11" s="99"/>
      <c r="L11" s="100"/>
      <c r="M11" s="33" t="s">
        <v>3812</v>
      </c>
      <c r="N11" s="34"/>
      <c r="O11" s="1"/>
      <c r="P11" s="1"/>
      <c r="Q11" s="1"/>
      <c r="R11" s="1"/>
      <c r="S11" s="1"/>
      <c r="T11" s="1"/>
      <c r="U11" s="1"/>
      <c r="V11" s="21"/>
    </row>
    <row r="12" spans="1:23" ht="15" thickBot="1" x14ac:dyDescent="0.4">
      <c r="A12" s="20"/>
      <c r="B12" s="20"/>
      <c r="C12" s="20"/>
      <c r="D12" s="20"/>
      <c r="H12" s="22" t="s">
        <v>3813</v>
      </c>
      <c r="I12" s="101"/>
      <c r="J12" s="102"/>
      <c r="K12" s="102"/>
      <c r="L12" s="103"/>
      <c r="M12" s="104" t="s">
        <v>3814</v>
      </c>
      <c r="N12" s="105"/>
      <c r="O12" s="105"/>
      <c r="P12" s="105"/>
      <c r="Q12" s="105"/>
      <c r="R12" s="105"/>
      <c r="S12" s="105"/>
      <c r="T12" s="105"/>
      <c r="U12" s="105"/>
      <c r="V12" s="105"/>
    </row>
    <row r="13" spans="1:23" ht="15" thickTop="1" x14ac:dyDescent="0.35"/>
    <row r="14" spans="1:23" ht="34.5" customHeight="1" x14ac:dyDescent="0.3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3</v>
      </c>
      <c r="N14" s="25">
        <f>SUM(N16:N400)</f>
        <v>3</v>
      </c>
      <c r="P14" s="86" t="s">
        <v>3815</v>
      </c>
      <c r="Q14" s="87"/>
      <c r="R14" s="87"/>
      <c r="S14" s="87"/>
      <c r="T14" s="86" t="s">
        <v>3816</v>
      </c>
      <c r="U14" s="87"/>
      <c r="V14" s="87"/>
      <c r="W14" s="87"/>
    </row>
    <row r="15" spans="1:23" ht="73.5" x14ac:dyDescent="0.35">
      <c r="A15" s="35" t="s">
        <v>1</v>
      </c>
      <c r="B15" s="35" t="s">
        <v>2</v>
      </c>
      <c r="C15" s="36" t="s">
        <v>3</v>
      </c>
      <c r="D15" s="37" t="s">
        <v>4</v>
      </c>
      <c r="E15" s="37" t="s">
        <v>5</v>
      </c>
      <c r="F15" s="37" t="s">
        <v>6</v>
      </c>
      <c r="G15" s="37" t="s">
        <v>7</v>
      </c>
      <c r="H15" s="37" t="s">
        <v>8</v>
      </c>
      <c r="I15" s="37" t="s">
        <v>9</v>
      </c>
      <c r="J15" s="37" t="s">
        <v>10</v>
      </c>
      <c r="K15" s="37" t="s">
        <v>11</v>
      </c>
      <c r="L15" s="37" t="s">
        <v>12</v>
      </c>
      <c r="M15" s="37" t="s">
        <v>13</v>
      </c>
      <c r="N15" s="37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35">
      <c r="A16" s="38">
        <v>3409807</v>
      </c>
      <c r="B16" s="38" t="s">
        <v>3142</v>
      </c>
      <c r="C16" s="39" t="s">
        <v>3143</v>
      </c>
      <c r="D16" s="40" t="s">
        <v>14</v>
      </c>
      <c r="E16" s="40" t="s">
        <v>179</v>
      </c>
      <c r="F16" s="40" t="s">
        <v>212</v>
      </c>
      <c r="G16" s="40" t="s">
        <v>3141</v>
      </c>
      <c r="H16" s="40" t="s">
        <v>212</v>
      </c>
      <c r="I16" s="40" t="s">
        <v>219</v>
      </c>
      <c r="J16" s="40" t="s">
        <v>220</v>
      </c>
      <c r="K16" s="41">
        <v>8</v>
      </c>
      <c r="L16" s="40">
        <v>593344</v>
      </c>
      <c r="M16" s="40">
        <v>530249</v>
      </c>
      <c r="N16" s="40">
        <v>1</v>
      </c>
      <c r="O16" s="42"/>
      <c r="P16" s="42"/>
      <c r="Q16" s="42"/>
      <c r="R16" s="17">
        <f>ROUND(Q16*0.23,2)</f>
        <v>0</v>
      </c>
      <c r="S16" s="27">
        <f>ROUND(Q16,2)+R16</f>
        <v>0</v>
      </c>
      <c r="T16" s="42"/>
      <c r="U16" s="42"/>
      <c r="V16" s="17">
        <f>ROUND(U16*0.23,2)</f>
        <v>0</v>
      </c>
      <c r="W16" s="27">
        <f>ROUND(U16,2)+V16</f>
        <v>0</v>
      </c>
    </row>
    <row r="17" spans="1:23" x14ac:dyDescent="0.35">
      <c r="A17" s="38">
        <v>3410158</v>
      </c>
      <c r="B17" s="38" t="s">
        <v>3147</v>
      </c>
      <c r="C17" s="39" t="s">
        <v>3148</v>
      </c>
      <c r="D17" s="40" t="s">
        <v>14</v>
      </c>
      <c r="E17" s="40" t="s">
        <v>179</v>
      </c>
      <c r="F17" s="40" t="s">
        <v>212</v>
      </c>
      <c r="G17" s="40" t="s">
        <v>3141</v>
      </c>
      <c r="H17" s="40" t="s">
        <v>212</v>
      </c>
      <c r="I17" s="40" t="s">
        <v>2415</v>
      </c>
      <c r="J17" s="40" t="s">
        <v>1762</v>
      </c>
      <c r="K17" s="41">
        <v>14</v>
      </c>
      <c r="L17" s="40">
        <v>592889</v>
      </c>
      <c r="M17" s="40">
        <v>529243</v>
      </c>
      <c r="N17" s="40">
        <v>1</v>
      </c>
      <c r="O17" s="42"/>
      <c r="P17" s="42"/>
      <c r="Q17" s="42"/>
      <c r="R17" s="17">
        <f t="shared" ref="R17:R18" si="1">ROUND(Q17*0.23,2)</f>
        <v>0</v>
      </c>
      <c r="S17" s="27">
        <f t="shared" ref="S17:S18" si="2">ROUND(Q17,2)+R17</f>
        <v>0</v>
      </c>
      <c r="T17" s="42"/>
      <c r="U17" s="42"/>
      <c r="V17" s="17">
        <f t="shared" ref="V17:V18" si="3">ROUND(U17*0.23,2)</f>
        <v>0</v>
      </c>
      <c r="W17" s="27">
        <f t="shared" ref="W17:W18" si="4">ROUND(U17,2)+V17</f>
        <v>0</v>
      </c>
    </row>
    <row r="18" spans="1:23" x14ac:dyDescent="0.35">
      <c r="A18" s="38">
        <v>3412318</v>
      </c>
      <c r="B18" s="38" t="s">
        <v>3149</v>
      </c>
      <c r="C18" s="39" t="s">
        <v>3150</v>
      </c>
      <c r="D18" s="40" t="s">
        <v>14</v>
      </c>
      <c r="E18" s="40" t="s">
        <v>179</v>
      </c>
      <c r="F18" s="40" t="s">
        <v>212</v>
      </c>
      <c r="G18" s="40" t="s">
        <v>3141</v>
      </c>
      <c r="H18" s="40" t="s">
        <v>212</v>
      </c>
      <c r="I18" s="40" t="s">
        <v>3151</v>
      </c>
      <c r="J18" s="40" t="s">
        <v>3152</v>
      </c>
      <c r="K18" s="41">
        <v>2</v>
      </c>
      <c r="L18" s="40">
        <v>592591</v>
      </c>
      <c r="M18" s="40">
        <v>530460</v>
      </c>
      <c r="N18" s="40">
        <v>1</v>
      </c>
      <c r="O18" s="42"/>
      <c r="P18" s="42"/>
      <c r="Q18" s="42"/>
      <c r="R18" s="17">
        <f t="shared" si="1"/>
        <v>0</v>
      </c>
      <c r="S18" s="27">
        <f t="shared" si="2"/>
        <v>0</v>
      </c>
      <c r="T18" s="42"/>
      <c r="U18" s="42"/>
      <c r="V18" s="17">
        <f t="shared" si="3"/>
        <v>0</v>
      </c>
      <c r="W18" s="27">
        <f t="shared" si="4"/>
        <v>0</v>
      </c>
    </row>
  </sheetData>
  <sheetProtection algorithmName="SHA-512" hashValue="6ThMO3NBjWYBb4afrVTJrU7Jf5+yhhiOPEH9GG9dwnE12nCpsCDys2iw8ReK0ZYBpcd/z+WO8V6lwt0XfumkiA==" saltValue="KFRySmW74Z33po0lW6Oo8w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0"/>
  <sheetViews>
    <sheetView topLeftCell="A10" workbookViewId="0">
      <selection activeCell="T16" sqref="T16:U20"/>
    </sheetView>
  </sheetViews>
  <sheetFormatPr defaultColWidth="8.7265625" defaultRowHeight="14.5" x14ac:dyDescent="0.35"/>
  <cols>
    <col min="1" max="1" width="8.7265625" style="4"/>
    <col min="2" max="2" width="12.54296875" style="4" customWidth="1"/>
    <col min="3" max="11" width="8.7265625" style="4"/>
    <col min="12" max="12" width="14.54296875" style="4" customWidth="1"/>
    <col min="13" max="14" width="8.7265625" style="4"/>
    <col min="15" max="15" width="15.453125" style="4" customWidth="1"/>
    <col min="16" max="16" width="12.81640625" style="4" customWidth="1"/>
    <col min="17" max="17" width="19.54296875" style="4" customWidth="1"/>
    <col min="18" max="18" width="8.7265625" style="4"/>
    <col min="19" max="19" width="14.26953125" style="4" customWidth="1"/>
    <col min="20" max="20" width="8.7265625" style="4"/>
    <col min="21" max="21" width="18.81640625" style="4" customWidth="1"/>
    <col min="22" max="22" width="8.7265625" style="4"/>
    <col min="23" max="23" width="15.26953125" style="4" customWidth="1"/>
    <col min="24" max="16384" width="8.7265625" style="4"/>
  </cols>
  <sheetData>
    <row r="1" spans="1:23" ht="15" thickBot="1" x14ac:dyDescent="0.4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" thickTop="1" x14ac:dyDescent="0.35">
      <c r="A2" s="1">
        <v>45</v>
      </c>
      <c r="B2" s="1">
        <f>M14</f>
        <v>5</v>
      </c>
      <c r="C2" s="1" t="str">
        <f>E16</f>
        <v>PŁOCKI</v>
      </c>
      <c r="D2" s="1"/>
      <c r="E2" s="1"/>
      <c r="F2" s="1"/>
      <c r="G2" s="112" t="s">
        <v>3787</v>
      </c>
      <c r="H2" s="113"/>
      <c r="I2" s="114"/>
      <c r="J2" s="115" t="s">
        <v>3788</v>
      </c>
      <c r="K2" s="116"/>
      <c r="L2" s="117"/>
      <c r="Q2" s="5"/>
      <c r="R2" s="5"/>
      <c r="S2" s="5"/>
      <c r="T2" s="5"/>
    </row>
    <row r="3" spans="1:23" x14ac:dyDescent="0.3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2" x14ac:dyDescent="0.35">
      <c r="A4" s="118" t="s">
        <v>3795</v>
      </c>
      <c r="B4" s="118"/>
      <c r="C4" s="118"/>
      <c r="D4" s="118"/>
      <c r="E4" s="118"/>
      <c r="F4" s="10" t="s">
        <v>3796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106" t="s">
        <v>3797</v>
      </c>
      <c r="O4" s="107"/>
      <c r="P4" s="14">
        <v>1</v>
      </c>
      <c r="Q4" s="88"/>
      <c r="R4" s="89"/>
      <c r="S4" s="89"/>
      <c r="T4" s="89"/>
      <c r="U4" s="89"/>
      <c r="V4" s="90"/>
    </row>
    <row r="5" spans="1:23" ht="42" x14ac:dyDescent="0.35">
      <c r="A5" s="118" t="s">
        <v>3798</v>
      </c>
      <c r="B5" s="118"/>
      <c r="C5" s="118"/>
      <c r="D5" s="118"/>
      <c r="E5" s="118"/>
      <c r="F5" s="10" t="s">
        <v>3799</v>
      </c>
      <c r="G5" s="11">
        <f>ROUND(J5/M14/60,2)</f>
        <v>0</v>
      </c>
      <c r="H5" s="12">
        <f>ROUND(K5/M14/60,0)</f>
        <v>0</v>
      </c>
      <c r="I5" s="13">
        <f>G4+H4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106"/>
      <c r="O5" s="107"/>
      <c r="P5" s="14">
        <v>2</v>
      </c>
      <c r="Q5" s="88"/>
      <c r="R5" s="89"/>
      <c r="S5" s="89"/>
      <c r="T5" s="89"/>
      <c r="U5" s="89"/>
      <c r="V5" s="90"/>
    </row>
    <row r="6" spans="1:23" ht="64" x14ac:dyDescent="0.35">
      <c r="A6" s="108" t="s">
        <v>3800</v>
      </c>
      <c r="B6" s="108"/>
      <c r="C6" s="108"/>
      <c r="D6" s="108"/>
      <c r="E6" s="108"/>
      <c r="F6" s="3" t="s">
        <v>3801</v>
      </c>
      <c r="G6" s="15"/>
      <c r="H6" s="12">
        <f t="shared" ref="H6:H10" si="0">G6*0.23</f>
        <v>0</v>
      </c>
      <c r="I6" s="31">
        <f>ROUND(G6+H6,2)</f>
        <v>0</v>
      </c>
      <c r="J6" s="109" t="s">
        <v>3802</v>
      </c>
      <c r="K6" s="110"/>
      <c r="L6" s="111"/>
      <c r="P6" s="9" t="s">
        <v>3793</v>
      </c>
      <c r="Q6" s="1" t="s">
        <v>3794</v>
      </c>
      <c r="S6" s="5"/>
      <c r="T6" s="5"/>
    </row>
    <row r="7" spans="1:23" ht="64" x14ac:dyDescent="0.35">
      <c r="A7" s="108" t="s">
        <v>3803</v>
      </c>
      <c r="B7" s="108"/>
      <c r="C7" s="108"/>
      <c r="D7" s="108"/>
      <c r="E7" s="108"/>
      <c r="F7" s="3" t="s">
        <v>3804</v>
      </c>
      <c r="G7" s="15"/>
      <c r="H7" s="12">
        <f t="shared" si="0"/>
        <v>0</v>
      </c>
      <c r="I7" s="31">
        <f>ROUND(G6+H6,2)</f>
        <v>0</v>
      </c>
      <c r="J7" s="109" t="s">
        <v>3802</v>
      </c>
      <c r="K7" s="110"/>
      <c r="L7" s="111"/>
      <c r="P7" s="9"/>
      <c r="Q7" s="1"/>
      <c r="S7" s="5"/>
      <c r="T7" s="5"/>
    </row>
    <row r="8" spans="1:23" ht="53.5" x14ac:dyDescent="0.35">
      <c r="A8" s="108" t="s">
        <v>3805</v>
      </c>
      <c r="B8" s="108"/>
      <c r="C8" s="108"/>
      <c r="D8" s="108"/>
      <c r="E8" s="108"/>
      <c r="F8" s="3" t="s">
        <v>3806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106" t="s">
        <v>3807</v>
      </c>
      <c r="O8" s="107"/>
      <c r="P8" s="14">
        <v>1</v>
      </c>
      <c r="Q8" s="88"/>
      <c r="R8" s="89"/>
      <c r="S8" s="89"/>
      <c r="T8" s="89"/>
      <c r="U8" s="89"/>
      <c r="V8" s="90"/>
    </row>
    <row r="9" spans="1:23" ht="43" x14ac:dyDescent="0.35">
      <c r="A9" s="91" t="s">
        <v>3808</v>
      </c>
      <c r="B9" s="91"/>
      <c r="C9" s="91"/>
      <c r="D9" s="91"/>
      <c r="E9" s="91"/>
      <c r="F9" s="3" t="s">
        <v>3809</v>
      </c>
      <c r="G9" s="15"/>
      <c r="H9" s="12">
        <f t="shared" si="0"/>
        <v>0</v>
      </c>
      <c r="I9" s="31">
        <f>ROUND(G9+H9,2)</f>
        <v>0</v>
      </c>
      <c r="J9" s="92" t="s">
        <v>3802</v>
      </c>
      <c r="K9" s="93"/>
      <c r="L9" s="94"/>
      <c r="M9" s="1"/>
      <c r="N9" s="16"/>
      <c r="W9" s="17"/>
    </row>
    <row r="10" spans="1:23" ht="54" thickBot="1" x14ac:dyDescent="0.4">
      <c r="A10" s="91" t="s">
        <v>3810</v>
      </c>
      <c r="B10" s="91"/>
      <c r="C10" s="91"/>
      <c r="D10" s="91"/>
      <c r="E10" s="91"/>
      <c r="F10" s="3" t="s">
        <v>3811</v>
      </c>
      <c r="G10" s="18"/>
      <c r="H10" s="19">
        <f t="shared" si="0"/>
        <v>0</v>
      </c>
      <c r="I10" s="31">
        <f>ROUND(G10+H10,2)</f>
        <v>0</v>
      </c>
      <c r="J10" s="95" t="s">
        <v>3802</v>
      </c>
      <c r="K10" s="96"/>
      <c r="L10" s="97"/>
      <c r="M10" s="1"/>
      <c r="N10" s="1"/>
    </row>
    <row r="11" spans="1:23" ht="15" thickTop="1" x14ac:dyDescent="0.35">
      <c r="A11" s="20"/>
      <c r="B11" s="20"/>
      <c r="C11" s="20"/>
      <c r="D11" s="20"/>
      <c r="H11" s="20"/>
      <c r="I11" s="98"/>
      <c r="J11" s="99"/>
      <c r="K11" s="99"/>
      <c r="L11" s="100"/>
      <c r="M11" s="33" t="s">
        <v>3812</v>
      </c>
      <c r="N11" s="34"/>
      <c r="O11" s="1"/>
      <c r="P11" s="1"/>
      <c r="Q11" s="1"/>
      <c r="R11" s="1"/>
      <c r="S11" s="1"/>
      <c r="T11" s="1"/>
      <c r="U11" s="1"/>
      <c r="V11" s="21"/>
    </row>
    <row r="12" spans="1:23" ht="15" thickBot="1" x14ac:dyDescent="0.4">
      <c r="A12" s="20"/>
      <c r="B12" s="20"/>
      <c r="C12" s="20"/>
      <c r="D12" s="20"/>
      <c r="H12" s="22" t="s">
        <v>3813</v>
      </c>
      <c r="I12" s="101"/>
      <c r="J12" s="102"/>
      <c r="K12" s="102"/>
      <c r="L12" s="103"/>
      <c r="M12" s="104" t="s">
        <v>3814</v>
      </c>
      <c r="N12" s="105"/>
      <c r="O12" s="105"/>
      <c r="P12" s="105"/>
      <c r="Q12" s="105"/>
      <c r="R12" s="105"/>
      <c r="S12" s="105"/>
      <c r="T12" s="105"/>
      <c r="U12" s="105"/>
      <c r="V12" s="105"/>
    </row>
    <row r="13" spans="1:23" ht="15" thickTop="1" x14ac:dyDescent="0.35"/>
    <row r="14" spans="1:23" ht="34.5" customHeight="1" x14ac:dyDescent="0.3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5</v>
      </c>
      <c r="N14" s="25">
        <f>SUM(N16:N400)</f>
        <v>5</v>
      </c>
      <c r="P14" s="86" t="s">
        <v>3815</v>
      </c>
      <c r="Q14" s="87"/>
      <c r="R14" s="87"/>
      <c r="S14" s="87"/>
      <c r="T14" s="86" t="s">
        <v>3816</v>
      </c>
      <c r="U14" s="87"/>
      <c r="V14" s="87"/>
      <c r="W14" s="87"/>
    </row>
    <row r="15" spans="1:23" ht="73.5" x14ac:dyDescent="0.35">
      <c r="A15" s="35" t="s">
        <v>1</v>
      </c>
      <c r="B15" s="35" t="s">
        <v>2</v>
      </c>
      <c r="C15" s="36" t="s">
        <v>3</v>
      </c>
      <c r="D15" s="37" t="s">
        <v>4</v>
      </c>
      <c r="E15" s="37" t="s">
        <v>5</v>
      </c>
      <c r="F15" s="37" t="s">
        <v>6</v>
      </c>
      <c r="G15" s="37" t="s">
        <v>7</v>
      </c>
      <c r="H15" s="37" t="s">
        <v>8</v>
      </c>
      <c r="I15" s="37" t="s">
        <v>9</v>
      </c>
      <c r="J15" s="37" t="s">
        <v>10</v>
      </c>
      <c r="K15" s="37" t="s">
        <v>11</v>
      </c>
      <c r="L15" s="37" t="s">
        <v>12</v>
      </c>
      <c r="M15" s="37" t="s">
        <v>13</v>
      </c>
      <c r="N15" s="37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35">
      <c r="A16" s="38">
        <v>3403436</v>
      </c>
      <c r="B16" s="38" t="s">
        <v>335</v>
      </c>
      <c r="C16" s="39" t="s">
        <v>336</v>
      </c>
      <c r="D16" s="40" t="s">
        <v>14</v>
      </c>
      <c r="E16" s="40" t="s">
        <v>312</v>
      </c>
      <c r="F16" s="40" t="s">
        <v>337</v>
      </c>
      <c r="G16" s="40" t="s">
        <v>338</v>
      </c>
      <c r="H16" s="40" t="s">
        <v>339</v>
      </c>
      <c r="I16" s="40" t="s">
        <v>20</v>
      </c>
      <c r="J16" s="40" t="s">
        <v>21</v>
      </c>
      <c r="K16" s="41">
        <v>14</v>
      </c>
      <c r="L16" s="40">
        <v>542570</v>
      </c>
      <c r="M16" s="40">
        <v>524325</v>
      </c>
      <c r="N16" s="40">
        <v>1</v>
      </c>
      <c r="O16" s="42"/>
      <c r="P16" s="42"/>
      <c r="Q16" s="42"/>
      <c r="R16" s="17">
        <f>ROUND(Q16*0.23,2)</f>
        <v>0</v>
      </c>
      <c r="S16" s="27">
        <f>ROUND(Q16,2)+R16</f>
        <v>0</v>
      </c>
      <c r="T16" s="42"/>
      <c r="U16" s="42"/>
      <c r="V16" s="17">
        <f>ROUND(U16*0.23,2)</f>
        <v>0</v>
      </c>
      <c r="W16" s="27">
        <f>ROUND(U16,2)+V16</f>
        <v>0</v>
      </c>
    </row>
    <row r="17" spans="1:23" x14ac:dyDescent="0.35">
      <c r="A17" s="38">
        <v>3876821</v>
      </c>
      <c r="B17" s="38" t="s">
        <v>3285</v>
      </c>
      <c r="C17" s="39" t="s">
        <v>3286</v>
      </c>
      <c r="D17" s="40" t="s">
        <v>14</v>
      </c>
      <c r="E17" s="40" t="s">
        <v>314</v>
      </c>
      <c r="F17" s="40" t="s">
        <v>314</v>
      </c>
      <c r="G17" s="40" t="s">
        <v>3269</v>
      </c>
      <c r="H17" s="40" t="s">
        <v>314</v>
      </c>
      <c r="I17" s="40" t="s">
        <v>2927</v>
      </c>
      <c r="J17" s="40" t="s">
        <v>2928</v>
      </c>
      <c r="K17" s="41">
        <v>8</v>
      </c>
      <c r="L17" s="40">
        <v>545247</v>
      </c>
      <c r="M17" s="40">
        <v>521164</v>
      </c>
      <c r="N17" s="40">
        <v>1</v>
      </c>
      <c r="O17" s="42"/>
      <c r="P17" s="42"/>
      <c r="Q17" s="42"/>
      <c r="R17" s="17">
        <f t="shared" ref="R17:R20" si="1">ROUND(Q17*0.23,2)</f>
        <v>0</v>
      </c>
      <c r="S17" s="27">
        <f t="shared" ref="S17:S20" si="2">ROUND(Q17,2)+R17</f>
        <v>0</v>
      </c>
      <c r="T17" s="42"/>
      <c r="U17" s="42"/>
      <c r="V17" s="17">
        <f t="shared" ref="V17:V20" si="3">ROUND(U17*0.23,2)</f>
        <v>0</v>
      </c>
      <c r="W17" s="27">
        <f t="shared" ref="W17:W20" si="4">ROUND(U17,2)+V17</f>
        <v>0</v>
      </c>
    </row>
    <row r="18" spans="1:23" x14ac:dyDescent="0.35">
      <c r="A18" s="38">
        <v>3869543</v>
      </c>
      <c r="B18" s="38" t="s">
        <v>3301</v>
      </c>
      <c r="C18" s="39" t="s">
        <v>3302</v>
      </c>
      <c r="D18" s="40" t="s">
        <v>14</v>
      </c>
      <c r="E18" s="40" t="s">
        <v>314</v>
      </c>
      <c r="F18" s="40" t="s">
        <v>314</v>
      </c>
      <c r="G18" s="40" t="s">
        <v>3269</v>
      </c>
      <c r="H18" s="40" t="s">
        <v>314</v>
      </c>
      <c r="I18" s="40" t="s">
        <v>243</v>
      </c>
      <c r="J18" s="40" t="s">
        <v>244</v>
      </c>
      <c r="K18" s="41">
        <v>20</v>
      </c>
      <c r="L18" s="40">
        <v>547013</v>
      </c>
      <c r="M18" s="40">
        <v>519680</v>
      </c>
      <c r="N18" s="40">
        <v>1</v>
      </c>
      <c r="O18" s="42"/>
      <c r="P18" s="42"/>
      <c r="Q18" s="42"/>
      <c r="R18" s="17">
        <f t="shared" si="1"/>
        <v>0</v>
      </c>
      <c r="S18" s="27">
        <f t="shared" si="2"/>
        <v>0</v>
      </c>
      <c r="T18" s="42"/>
      <c r="U18" s="42"/>
      <c r="V18" s="17">
        <f t="shared" si="3"/>
        <v>0</v>
      </c>
      <c r="W18" s="27">
        <f t="shared" si="4"/>
        <v>0</v>
      </c>
    </row>
    <row r="19" spans="1:23" x14ac:dyDescent="0.35">
      <c r="A19" s="38">
        <v>3877181</v>
      </c>
      <c r="B19" s="38" t="s">
        <v>3311</v>
      </c>
      <c r="C19" s="39" t="s">
        <v>3312</v>
      </c>
      <c r="D19" s="40" t="s">
        <v>14</v>
      </c>
      <c r="E19" s="40" t="s">
        <v>314</v>
      </c>
      <c r="F19" s="40" t="s">
        <v>314</v>
      </c>
      <c r="G19" s="40" t="s">
        <v>3269</v>
      </c>
      <c r="H19" s="40" t="s">
        <v>314</v>
      </c>
      <c r="I19" s="40" t="s">
        <v>3313</v>
      </c>
      <c r="J19" s="40" t="s">
        <v>3314</v>
      </c>
      <c r="K19" s="41">
        <v>11</v>
      </c>
      <c r="L19" s="40">
        <v>546202</v>
      </c>
      <c r="M19" s="40">
        <v>521536</v>
      </c>
      <c r="N19" s="40">
        <v>1</v>
      </c>
      <c r="O19" s="42"/>
      <c r="P19" s="42"/>
      <c r="Q19" s="42"/>
      <c r="R19" s="17">
        <f t="shared" si="1"/>
        <v>0</v>
      </c>
      <c r="S19" s="27">
        <f t="shared" si="2"/>
        <v>0</v>
      </c>
      <c r="T19" s="42"/>
      <c r="U19" s="42"/>
      <c r="V19" s="17">
        <f t="shared" si="3"/>
        <v>0</v>
      </c>
      <c r="W19" s="27">
        <f t="shared" si="4"/>
        <v>0</v>
      </c>
    </row>
    <row r="20" spans="1:23" x14ac:dyDescent="0.35">
      <c r="A20" s="38">
        <v>3877219</v>
      </c>
      <c r="B20" s="38" t="s">
        <v>3317</v>
      </c>
      <c r="C20" s="39" t="s">
        <v>3318</v>
      </c>
      <c r="D20" s="40" t="s">
        <v>14</v>
      </c>
      <c r="E20" s="40" t="s">
        <v>314</v>
      </c>
      <c r="F20" s="40" t="s">
        <v>314</v>
      </c>
      <c r="G20" s="40" t="s">
        <v>3269</v>
      </c>
      <c r="H20" s="40" t="s">
        <v>314</v>
      </c>
      <c r="I20" s="40" t="s">
        <v>3319</v>
      </c>
      <c r="J20" s="40" t="s">
        <v>3320</v>
      </c>
      <c r="K20" s="41">
        <v>1</v>
      </c>
      <c r="L20" s="40">
        <v>546534</v>
      </c>
      <c r="M20" s="40">
        <v>519990</v>
      </c>
      <c r="N20" s="40">
        <v>1</v>
      </c>
      <c r="O20" s="42"/>
      <c r="P20" s="42"/>
      <c r="Q20" s="42"/>
      <c r="R20" s="17">
        <f t="shared" si="1"/>
        <v>0</v>
      </c>
      <c r="S20" s="27">
        <f t="shared" si="2"/>
        <v>0</v>
      </c>
      <c r="T20" s="42"/>
      <c r="U20" s="42"/>
      <c r="V20" s="17">
        <f t="shared" si="3"/>
        <v>0</v>
      </c>
      <c r="W20" s="27">
        <f t="shared" si="4"/>
        <v>0</v>
      </c>
    </row>
  </sheetData>
  <sheetProtection algorithmName="SHA-512" hashValue="woTw1hJ9Rgrx2j6hbIcq6I78ahHg2shHO9ujDwYRaMjRHRZUDDY9OiKssZGk2oowD0DzRCNmYQQ01HQ5X6Xu3A==" saltValue="voRKjhIK+QbnLuxx1ztA4w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"/>
  <sheetViews>
    <sheetView topLeftCell="A7" workbookViewId="0">
      <selection activeCell="O16" sqref="O16:Q18"/>
    </sheetView>
  </sheetViews>
  <sheetFormatPr defaultColWidth="8.7265625" defaultRowHeight="14.5" x14ac:dyDescent="0.35"/>
  <cols>
    <col min="1" max="1" width="8.7265625" style="4"/>
    <col min="2" max="2" width="12.54296875" style="4" customWidth="1"/>
    <col min="3" max="11" width="8.7265625" style="4"/>
    <col min="12" max="12" width="14.54296875" style="4" customWidth="1"/>
    <col min="13" max="14" width="8.7265625" style="4"/>
    <col min="15" max="15" width="15.453125" style="4" customWidth="1"/>
    <col min="16" max="16" width="12.81640625" style="4" customWidth="1"/>
    <col min="17" max="17" width="19.54296875" style="4" customWidth="1"/>
    <col min="18" max="18" width="8.7265625" style="4"/>
    <col min="19" max="19" width="14.26953125" style="4" customWidth="1"/>
    <col min="20" max="20" width="8.7265625" style="4"/>
    <col min="21" max="21" width="18.81640625" style="4" customWidth="1"/>
    <col min="22" max="22" width="8.7265625" style="4"/>
    <col min="23" max="23" width="15.26953125" style="4" customWidth="1"/>
    <col min="24" max="16384" width="8.7265625" style="4"/>
  </cols>
  <sheetData>
    <row r="1" spans="1:23" ht="15" thickBot="1" x14ac:dyDescent="0.4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" thickTop="1" x14ac:dyDescent="0.35">
      <c r="A2" s="1">
        <v>89</v>
      </c>
      <c r="B2" s="1">
        <f>M14</f>
        <v>3</v>
      </c>
      <c r="C2" s="1" t="str">
        <f>E16</f>
        <v>ŻYRARDOWSKI</v>
      </c>
      <c r="D2" s="1"/>
      <c r="E2" s="1"/>
      <c r="F2" s="1"/>
      <c r="G2" s="112" t="s">
        <v>3787</v>
      </c>
      <c r="H2" s="113"/>
      <c r="I2" s="114"/>
      <c r="J2" s="115" t="s">
        <v>3788</v>
      </c>
      <c r="K2" s="116"/>
      <c r="L2" s="117"/>
      <c r="Q2" s="5"/>
      <c r="R2" s="5"/>
      <c r="S2" s="5"/>
      <c r="T2" s="5"/>
    </row>
    <row r="3" spans="1:23" x14ac:dyDescent="0.3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2" x14ac:dyDescent="0.35">
      <c r="A4" s="118" t="s">
        <v>3795</v>
      </c>
      <c r="B4" s="118"/>
      <c r="C4" s="118"/>
      <c r="D4" s="118"/>
      <c r="E4" s="118"/>
      <c r="F4" s="10" t="s">
        <v>3796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106" t="s">
        <v>3797</v>
      </c>
      <c r="O4" s="107"/>
      <c r="P4" s="14">
        <v>1</v>
      </c>
      <c r="Q4" s="88"/>
      <c r="R4" s="89"/>
      <c r="S4" s="89"/>
      <c r="T4" s="89"/>
      <c r="U4" s="89"/>
      <c r="V4" s="90"/>
    </row>
    <row r="5" spans="1:23" ht="42" x14ac:dyDescent="0.35">
      <c r="A5" s="118" t="s">
        <v>3798</v>
      </c>
      <c r="B5" s="118"/>
      <c r="C5" s="118"/>
      <c r="D5" s="118"/>
      <c r="E5" s="118"/>
      <c r="F5" s="10" t="s">
        <v>3799</v>
      </c>
      <c r="G5" s="11">
        <f>ROUND(J5/M14/60,2)</f>
        <v>0</v>
      </c>
      <c r="H5" s="12">
        <f>ROUND(K5/M14/60,0)</f>
        <v>0</v>
      </c>
      <c r="I5" s="13">
        <f>G4+H4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106"/>
      <c r="O5" s="107"/>
      <c r="P5" s="14">
        <v>2</v>
      </c>
      <c r="Q5" s="88"/>
      <c r="R5" s="89"/>
      <c r="S5" s="89"/>
      <c r="T5" s="89"/>
      <c r="U5" s="89"/>
      <c r="V5" s="90"/>
    </row>
    <row r="6" spans="1:23" ht="64" x14ac:dyDescent="0.35">
      <c r="A6" s="108" t="s">
        <v>3800</v>
      </c>
      <c r="B6" s="108"/>
      <c r="C6" s="108"/>
      <c r="D6" s="108"/>
      <c r="E6" s="108"/>
      <c r="F6" s="3" t="s">
        <v>3801</v>
      </c>
      <c r="G6" s="15"/>
      <c r="H6" s="12">
        <f t="shared" ref="H6:H10" si="0">G6*0.23</f>
        <v>0</v>
      </c>
      <c r="I6" s="31">
        <f>ROUND(G6+H6,2)</f>
        <v>0</v>
      </c>
      <c r="J6" s="109" t="s">
        <v>3802</v>
      </c>
      <c r="K6" s="110"/>
      <c r="L6" s="111"/>
      <c r="P6" s="9" t="s">
        <v>3793</v>
      </c>
      <c r="Q6" s="1" t="s">
        <v>3794</v>
      </c>
      <c r="S6" s="5"/>
      <c r="T6" s="5"/>
    </row>
    <row r="7" spans="1:23" ht="64" x14ac:dyDescent="0.35">
      <c r="A7" s="108" t="s">
        <v>3803</v>
      </c>
      <c r="B7" s="108"/>
      <c r="C7" s="108"/>
      <c r="D7" s="108"/>
      <c r="E7" s="108"/>
      <c r="F7" s="3" t="s">
        <v>3804</v>
      </c>
      <c r="G7" s="15"/>
      <c r="H7" s="12">
        <f t="shared" si="0"/>
        <v>0</v>
      </c>
      <c r="I7" s="31">
        <f>ROUND(G6+H6,2)</f>
        <v>0</v>
      </c>
      <c r="J7" s="109" t="s">
        <v>3802</v>
      </c>
      <c r="K7" s="110"/>
      <c r="L7" s="111"/>
      <c r="P7" s="9"/>
      <c r="Q7" s="1"/>
      <c r="S7" s="5"/>
      <c r="T7" s="5"/>
    </row>
    <row r="8" spans="1:23" ht="53.5" x14ac:dyDescent="0.35">
      <c r="A8" s="108" t="s">
        <v>3805</v>
      </c>
      <c r="B8" s="108"/>
      <c r="C8" s="108"/>
      <c r="D8" s="108"/>
      <c r="E8" s="108"/>
      <c r="F8" s="3" t="s">
        <v>3806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106" t="s">
        <v>3807</v>
      </c>
      <c r="O8" s="107"/>
      <c r="P8" s="14">
        <v>1</v>
      </c>
      <c r="Q8" s="88"/>
      <c r="R8" s="89"/>
      <c r="S8" s="89"/>
      <c r="T8" s="89"/>
      <c r="U8" s="89"/>
      <c r="V8" s="90"/>
    </row>
    <row r="9" spans="1:23" ht="43" x14ac:dyDescent="0.35">
      <c r="A9" s="91" t="s">
        <v>3808</v>
      </c>
      <c r="B9" s="91"/>
      <c r="C9" s="91"/>
      <c r="D9" s="91"/>
      <c r="E9" s="91"/>
      <c r="F9" s="3" t="s">
        <v>3809</v>
      </c>
      <c r="G9" s="15"/>
      <c r="H9" s="12">
        <f t="shared" si="0"/>
        <v>0</v>
      </c>
      <c r="I9" s="31">
        <f>ROUND(G9+H9,2)</f>
        <v>0</v>
      </c>
      <c r="J9" s="92" t="s">
        <v>3802</v>
      </c>
      <c r="K9" s="93"/>
      <c r="L9" s="94"/>
      <c r="M9" s="1"/>
      <c r="N9" s="16"/>
      <c r="W9" s="17"/>
    </row>
    <row r="10" spans="1:23" ht="54" thickBot="1" x14ac:dyDescent="0.4">
      <c r="A10" s="91" t="s">
        <v>3810</v>
      </c>
      <c r="B10" s="91"/>
      <c r="C10" s="91"/>
      <c r="D10" s="91"/>
      <c r="E10" s="91"/>
      <c r="F10" s="3" t="s">
        <v>3811</v>
      </c>
      <c r="G10" s="18"/>
      <c r="H10" s="19">
        <f t="shared" si="0"/>
        <v>0</v>
      </c>
      <c r="I10" s="31">
        <f>ROUND(G10+H10,2)</f>
        <v>0</v>
      </c>
      <c r="J10" s="95" t="s">
        <v>3802</v>
      </c>
      <c r="K10" s="96"/>
      <c r="L10" s="97"/>
      <c r="M10" s="1"/>
      <c r="N10" s="1"/>
    </row>
    <row r="11" spans="1:23" ht="15" thickTop="1" x14ac:dyDescent="0.35">
      <c r="A11" s="20"/>
      <c r="B11" s="20"/>
      <c r="C11" s="20"/>
      <c r="D11" s="20"/>
      <c r="H11" s="20"/>
      <c r="I11" s="98"/>
      <c r="J11" s="99"/>
      <c r="K11" s="99"/>
      <c r="L11" s="100"/>
      <c r="M11" s="33" t="s">
        <v>3812</v>
      </c>
      <c r="N11" s="34"/>
      <c r="O11" s="1"/>
      <c r="P11" s="1"/>
      <c r="Q11" s="1"/>
      <c r="R11" s="1"/>
      <c r="S11" s="1"/>
      <c r="T11" s="1"/>
      <c r="U11" s="1"/>
      <c r="V11" s="21"/>
    </row>
    <row r="12" spans="1:23" ht="15" thickBot="1" x14ac:dyDescent="0.4">
      <c r="A12" s="20"/>
      <c r="B12" s="20"/>
      <c r="C12" s="20"/>
      <c r="D12" s="20"/>
      <c r="H12" s="22" t="s">
        <v>3813</v>
      </c>
      <c r="I12" s="101"/>
      <c r="J12" s="102"/>
      <c r="K12" s="102"/>
      <c r="L12" s="103"/>
      <c r="M12" s="104" t="s">
        <v>3814</v>
      </c>
      <c r="N12" s="105"/>
      <c r="O12" s="105"/>
      <c r="P12" s="105"/>
      <c r="Q12" s="105"/>
      <c r="R12" s="105"/>
      <c r="S12" s="105"/>
      <c r="T12" s="105"/>
      <c r="U12" s="105"/>
      <c r="V12" s="105"/>
    </row>
    <row r="13" spans="1:23" ht="15" thickTop="1" x14ac:dyDescent="0.35"/>
    <row r="14" spans="1:23" ht="34.5" customHeight="1" x14ac:dyDescent="0.3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3</v>
      </c>
      <c r="N14" s="25">
        <f>SUM(N16:N400)</f>
        <v>3</v>
      </c>
      <c r="P14" s="86" t="s">
        <v>3815</v>
      </c>
      <c r="Q14" s="87"/>
      <c r="R14" s="87"/>
      <c r="S14" s="87"/>
      <c r="T14" s="86" t="s">
        <v>3816</v>
      </c>
      <c r="U14" s="87"/>
      <c r="V14" s="87"/>
      <c r="W14" s="87"/>
    </row>
    <row r="15" spans="1:23" ht="73.5" x14ac:dyDescent="0.35">
      <c r="A15" s="35" t="s">
        <v>1</v>
      </c>
      <c r="B15" s="35" t="s">
        <v>2</v>
      </c>
      <c r="C15" s="36" t="s">
        <v>3</v>
      </c>
      <c r="D15" s="37" t="s">
        <v>4</v>
      </c>
      <c r="E15" s="37" t="s">
        <v>5</v>
      </c>
      <c r="F15" s="37" t="s">
        <v>6</v>
      </c>
      <c r="G15" s="37" t="s">
        <v>7</v>
      </c>
      <c r="H15" s="37" t="s">
        <v>8</v>
      </c>
      <c r="I15" s="37" t="s">
        <v>9</v>
      </c>
      <c r="J15" s="37" t="s">
        <v>10</v>
      </c>
      <c r="K15" s="37" t="s">
        <v>11</v>
      </c>
      <c r="L15" s="37" t="s">
        <v>12</v>
      </c>
      <c r="M15" s="37" t="s">
        <v>13</v>
      </c>
      <c r="N15" s="37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35">
      <c r="A16" s="38">
        <v>3842919</v>
      </c>
      <c r="B16" s="38" t="s">
        <v>3740</v>
      </c>
      <c r="C16" s="39" t="s">
        <v>3741</v>
      </c>
      <c r="D16" s="40" t="s">
        <v>14</v>
      </c>
      <c r="E16" s="40" t="s">
        <v>477</v>
      </c>
      <c r="F16" s="40" t="s">
        <v>3738</v>
      </c>
      <c r="G16" s="40" t="s">
        <v>3739</v>
      </c>
      <c r="H16" s="40" t="s">
        <v>3738</v>
      </c>
      <c r="I16" s="40" t="s">
        <v>685</v>
      </c>
      <c r="J16" s="40" t="s">
        <v>3710</v>
      </c>
      <c r="K16" s="41">
        <v>4</v>
      </c>
      <c r="L16" s="40">
        <v>599801</v>
      </c>
      <c r="M16" s="40">
        <v>466661</v>
      </c>
      <c r="N16" s="40">
        <v>1</v>
      </c>
      <c r="O16" s="42"/>
      <c r="P16" s="42"/>
      <c r="Q16" s="42"/>
      <c r="R16" s="17">
        <f>ROUND(Q16*0.23,2)</f>
        <v>0</v>
      </c>
      <c r="S16" s="27">
        <f>ROUND(Q16,2)+R16</f>
        <v>0</v>
      </c>
      <c r="T16" s="42"/>
      <c r="U16" s="42"/>
      <c r="V16" s="17">
        <f>ROUND(U16*0.23,2)</f>
        <v>0</v>
      </c>
      <c r="W16" s="27">
        <f>ROUND(U16,2)+V16</f>
        <v>0</v>
      </c>
    </row>
    <row r="17" spans="1:23" x14ac:dyDescent="0.35">
      <c r="A17" s="38">
        <v>3843870</v>
      </c>
      <c r="B17" s="38" t="s">
        <v>3747</v>
      </c>
      <c r="C17" s="39" t="s">
        <v>3748</v>
      </c>
      <c r="D17" s="40" t="s">
        <v>14</v>
      </c>
      <c r="E17" s="40" t="s">
        <v>477</v>
      </c>
      <c r="F17" s="40" t="s">
        <v>3738</v>
      </c>
      <c r="G17" s="40" t="s">
        <v>3739</v>
      </c>
      <c r="H17" s="40" t="s">
        <v>3738</v>
      </c>
      <c r="I17" s="40" t="s">
        <v>3616</v>
      </c>
      <c r="J17" s="40" t="s">
        <v>3617</v>
      </c>
      <c r="K17" s="41">
        <v>56</v>
      </c>
      <c r="L17" s="40">
        <v>599097</v>
      </c>
      <c r="M17" s="40">
        <v>466734</v>
      </c>
      <c r="N17" s="40">
        <v>1</v>
      </c>
      <c r="O17" s="42"/>
      <c r="P17" s="42"/>
      <c r="Q17" s="42"/>
      <c r="R17" s="17">
        <f t="shared" ref="R17:R18" si="1">ROUND(Q17*0.23,2)</f>
        <v>0</v>
      </c>
      <c r="S17" s="27">
        <f t="shared" ref="S17:S18" si="2">ROUND(Q17,2)+R17</f>
        <v>0</v>
      </c>
      <c r="T17" s="42"/>
      <c r="U17" s="42"/>
      <c r="V17" s="17">
        <f t="shared" ref="V17:V18" si="3">ROUND(U17*0.23,2)</f>
        <v>0</v>
      </c>
      <c r="W17" s="27">
        <f t="shared" ref="W17:W18" si="4">ROUND(U17,2)+V17</f>
        <v>0</v>
      </c>
    </row>
    <row r="18" spans="1:23" x14ac:dyDescent="0.35">
      <c r="A18" s="38">
        <v>3840634</v>
      </c>
      <c r="B18" s="38" t="s">
        <v>3761</v>
      </c>
      <c r="C18" s="39" t="s">
        <v>3762</v>
      </c>
      <c r="D18" s="40" t="s">
        <v>14</v>
      </c>
      <c r="E18" s="40" t="s">
        <v>477</v>
      </c>
      <c r="F18" s="40" t="s">
        <v>3738</v>
      </c>
      <c r="G18" s="40" t="s">
        <v>3739</v>
      </c>
      <c r="H18" s="40" t="s">
        <v>3738</v>
      </c>
      <c r="I18" s="40" t="s">
        <v>3763</v>
      </c>
      <c r="J18" s="40" t="s">
        <v>3764</v>
      </c>
      <c r="K18" s="41">
        <v>2</v>
      </c>
      <c r="L18" s="40">
        <v>598056</v>
      </c>
      <c r="M18" s="40">
        <v>466253</v>
      </c>
      <c r="N18" s="40">
        <v>1</v>
      </c>
      <c r="O18" s="42"/>
      <c r="P18" s="42"/>
      <c r="Q18" s="42"/>
      <c r="R18" s="17">
        <f t="shared" si="1"/>
        <v>0</v>
      </c>
      <c r="S18" s="27">
        <f t="shared" si="2"/>
        <v>0</v>
      </c>
      <c r="T18" s="42"/>
      <c r="U18" s="42"/>
      <c r="V18" s="17">
        <f t="shared" si="3"/>
        <v>0</v>
      </c>
      <c r="W18" s="27">
        <f t="shared" si="4"/>
        <v>0</v>
      </c>
    </row>
  </sheetData>
  <sheetProtection algorithmName="SHA-512" hashValue="76EuvC7sweCMyr5NPG+kz54tmrszq6wQ0nCc46V9Aa7SnlaGjASe/jcpcM5y1N4moYzGoXdDHIeoNdMx2kpWfw==" saltValue="3YsdTwyjEKjUqM55g1Hc6Q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6"/>
  <sheetViews>
    <sheetView topLeftCell="A7" workbookViewId="0">
      <selection activeCell="T16" sqref="T16:U16"/>
    </sheetView>
  </sheetViews>
  <sheetFormatPr defaultColWidth="8.7265625" defaultRowHeight="14.5" x14ac:dyDescent="0.35"/>
  <cols>
    <col min="1" max="1" width="8.7265625" style="4"/>
    <col min="2" max="2" width="12.54296875" style="4" customWidth="1"/>
    <col min="3" max="11" width="8.7265625" style="4"/>
    <col min="12" max="12" width="14.54296875" style="4" customWidth="1"/>
    <col min="13" max="14" width="8.7265625" style="4"/>
    <col min="15" max="15" width="15.453125" style="4" customWidth="1"/>
    <col min="16" max="16" width="12.81640625" style="4" customWidth="1"/>
    <col min="17" max="17" width="19.54296875" style="4" customWidth="1"/>
    <col min="18" max="18" width="8.7265625" style="4"/>
    <col min="19" max="19" width="14.26953125" style="4" customWidth="1"/>
    <col min="20" max="20" width="8.7265625" style="4"/>
    <col min="21" max="21" width="18.81640625" style="4" customWidth="1"/>
    <col min="22" max="22" width="8.7265625" style="4"/>
    <col min="23" max="23" width="15.26953125" style="4" customWidth="1"/>
    <col min="24" max="16384" width="8.7265625" style="4"/>
  </cols>
  <sheetData>
    <row r="1" spans="1:23" ht="15" thickBot="1" x14ac:dyDescent="0.4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" thickTop="1" x14ac:dyDescent="0.35">
      <c r="A2" s="1">
        <v>44</v>
      </c>
      <c r="B2" s="1">
        <f>M14</f>
        <v>1</v>
      </c>
      <c r="C2" s="1" t="str">
        <f>E16</f>
        <v>PŁOCK</v>
      </c>
      <c r="D2" s="1"/>
      <c r="E2" s="1"/>
      <c r="F2" s="1"/>
      <c r="G2" s="112" t="s">
        <v>3787</v>
      </c>
      <c r="H2" s="113"/>
      <c r="I2" s="114"/>
      <c r="J2" s="115" t="s">
        <v>3788</v>
      </c>
      <c r="K2" s="116"/>
      <c r="L2" s="117"/>
      <c r="Q2" s="5"/>
      <c r="R2" s="5"/>
      <c r="S2" s="5"/>
      <c r="T2" s="5"/>
    </row>
    <row r="3" spans="1:23" x14ac:dyDescent="0.3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2" x14ac:dyDescent="0.35">
      <c r="A4" s="118" t="s">
        <v>3795</v>
      </c>
      <c r="B4" s="118"/>
      <c r="C4" s="118"/>
      <c r="D4" s="118"/>
      <c r="E4" s="118"/>
      <c r="F4" s="10" t="s">
        <v>3796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106" t="s">
        <v>3797</v>
      </c>
      <c r="O4" s="107"/>
      <c r="P4" s="14">
        <v>1</v>
      </c>
      <c r="Q4" s="88"/>
      <c r="R4" s="89"/>
      <c r="S4" s="89"/>
      <c r="T4" s="89"/>
      <c r="U4" s="89"/>
      <c r="V4" s="90"/>
    </row>
    <row r="5" spans="1:23" ht="42" x14ac:dyDescent="0.35">
      <c r="A5" s="118" t="s">
        <v>3798</v>
      </c>
      <c r="B5" s="118"/>
      <c r="C5" s="118"/>
      <c r="D5" s="118"/>
      <c r="E5" s="118"/>
      <c r="F5" s="10" t="s">
        <v>3799</v>
      </c>
      <c r="G5" s="11">
        <f>ROUND(J5/M14/60,2)</f>
        <v>0</v>
      </c>
      <c r="H5" s="12">
        <f>ROUND(K5/M14/60,0)</f>
        <v>0</v>
      </c>
      <c r="I5" s="13">
        <f>G4+H4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106"/>
      <c r="O5" s="107"/>
      <c r="P5" s="14">
        <v>2</v>
      </c>
      <c r="Q5" s="88"/>
      <c r="R5" s="89"/>
      <c r="S5" s="89"/>
      <c r="T5" s="89"/>
      <c r="U5" s="89"/>
      <c r="V5" s="90"/>
    </row>
    <row r="6" spans="1:23" ht="64" x14ac:dyDescent="0.35">
      <c r="A6" s="108" t="s">
        <v>3800</v>
      </c>
      <c r="B6" s="108"/>
      <c r="C6" s="108"/>
      <c r="D6" s="108"/>
      <c r="E6" s="108"/>
      <c r="F6" s="3" t="s">
        <v>3801</v>
      </c>
      <c r="G6" s="15"/>
      <c r="H6" s="12">
        <f t="shared" ref="H6:H10" si="0">G6*0.23</f>
        <v>0</v>
      </c>
      <c r="I6" s="31">
        <f>ROUND(G6+H6,2)</f>
        <v>0</v>
      </c>
      <c r="J6" s="109" t="s">
        <v>3802</v>
      </c>
      <c r="K6" s="110"/>
      <c r="L6" s="111"/>
      <c r="P6" s="9" t="s">
        <v>3793</v>
      </c>
      <c r="Q6" s="1" t="s">
        <v>3794</v>
      </c>
      <c r="S6" s="5"/>
      <c r="T6" s="5"/>
    </row>
    <row r="7" spans="1:23" ht="64" x14ac:dyDescent="0.35">
      <c r="A7" s="108" t="s">
        <v>3803</v>
      </c>
      <c r="B7" s="108"/>
      <c r="C7" s="108"/>
      <c r="D7" s="108"/>
      <c r="E7" s="108"/>
      <c r="F7" s="3" t="s">
        <v>3804</v>
      </c>
      <c r="G7" s="15"/>
      <c r="H7" s="12">
        <f t="shared" si="0"/>
        <v>0</v>
      </c>
      <c r="I7" s="31">
        <f>ROUND(G6+H6,2)</f>
        <v>0</v>
      </c>
      <c r="J7" s="109" t="s">
        <v>3802</v>
      </c>
      <c r="K7" s="110"/>
      <c r="L7" s="111"/>
      <c r="P7" s="9"/>
      <c r="Q7" s="1"/>
      <c r="S7" s="5"/>
      <c r="T7" s="5"/>
    </row>
    <row r="8" spans="1:23" ht="53.5" x14ac:dyDescent="0.35">
      <c r="A8" s="108" t="s">
        <v>3805</v>
      </c>
      <c r="B8" s="108"/>
      <c r="C8" s="108"/>
      <c r="D8" s="108"/>
      <c r="E8" s="108"/>
      <c r="F8" s="3" t="s">
        <v>3806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106" t="s">
        <v>3807</v>
      </c>
      <c r="O8" s="107"/>
      <c r="P8" s="14">
        <v>1</v>
      </c>
      <c r="Q8" s="88"/>
      <c r="R8" s="89"/>
      <c r="S8" s="89"/>
      <c r="T8" s="89"/>
      <c r="U8" s="89"/>
      <c r="V8" s="90"/>
    </row>
    <row r="9" spans="1:23" ht="43" x14ac:dyDescent="0.35">
      <c r="A9" s="91" t="s">
        <v>3808</v>
      </c>
      <c r="B9" s="91"/>
      <c r="C9" s="91"/>
      <c r="D9" s="91"/>
      <c r="E9" s="91"/>
      <c r="F9" s="3" t="s">
        <v>3809</v>
      </c>
      <c r="G9" s="15"/>
      <c r="H9" s="12">
        <f t="shared" si="0"/>
        <v>0</v>
      </c>
      <c r="I9" s="31">
        <f>ROUND(G9+H9,2)</f>
        <v>0</v>
      </c>
      <c r="J9" s="92" t="s">
        <v>3802</v>
      </c>
      <c r="K9" s="93"/>
      <c r="L9" s="94"/>
      <c r="M9" s="1"/>
      <c r="N9" s="16"/>
      <c r="W9" s="17"/>
    </row>
    <row r="10" spans="1:23" ht="54" thickBot="1" x14ac:dyDescent="0.4">
      <c r="A10" s="91" t="s">
        <v>3810</v>
      </c>
      <c r="B10" s="91"/>
      <c r="C10" s="91"/>
      <c r="D10" s="91"/>
      <c r="E10" s="91"/>
      <c r="F10" s="3" t="s">
        <v>3811</v>
      </c>
      <c r="G10" s="18"/>
      <c r="H10" s="19">
        <f t="shared" si="0"/>
        <v>0</v>
      </c>
      <c r="I10" s="31">
        <f>ROUND(G10+H10,2)</f>
        <v>0</v>
      </c>
      <c r="J10" s="95" t="s">
        <v>3802</v>
      </c>
      <c r="K10" s="96"/>
      <c r="L10" s="97"/>
      <c r="M10" s="1"/>
      <c r="N10" s="1"/>
    </row>
    <row r="11" spans="1:23" ht="15" thickTop="1" x14ac:dyDescent="0.35">
      <c r="A11" s="20"/>
      <c r="B11" s="20"/>
      <c r="C11" s="20"/>
      <c r="D11" s="20"/>
      <c r="H11" s="20"/>
      <c r="I11" s="98"/>
      <c r="J11" s="99"/>
      <c r="K11" s="99"/>
      <c r="L11" s="100"/>
      <c r="M11" s="33" t="s">
        <v>3812</v>
      </c>
      <c r="N11" s="34"/>
      <c r="O11" s="1"/>
      <c r="P11" s="1"/>
      <c r="Q11" s="1"/>
      <c r="R11" s="1"/>
      <c r="S11" s="1"/>
      <c r="T11" s="1"/>
      <c r="U11" s="1"/>
      <c r="V11" s="21"/>
    </row>
    <row r="12" spans="1:23" ht="15" thickBot="1" x14ac:dyDescent="0.4">
      <c r="A12" s="20"/>
      <c r="B12" s="20"/>
      <c r="C12" s="20"/>
      <c r="D12" s="20"/>
      <c r="H12" s="22" t="s">
        <v>3813</v>
      </c>
      <c r="I12" s="101"/>
      <c r="J12" s="102"/>
      <c r="K12" s="102"/>
      <c r="L12" s="103"/>
      <c r="M12" s="104" t="s">
        <v>3814</v>
      </c>
      <c r="N12" s="105"/>
      <c r="O12" s="105"/>
      <c r="P12" s="105"/>
      <c r="Q12" s="105"/>
      <c r="R12" s="105"/>
      <c r="S12" s="105"/>
      <c r="T12" s="105"/>
      <c r="U12" s="105"/>
      <c r="V12" s="105"/>
    </row>
    <row r="13" spans="1:23" ht="15" thickTop="1" x14ac:dyDescent="0.35"/>
    <row r="14" spans="1:23" ht="34.5" customHeight="1" x14ac:dyDescent="0.3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1</v>
      </c>
      <c r="N14" s="25">
        <f>SUM(N16:N400)</f>
        <v>1</v>
      </c>
      <c r="P14" s="86" t="s">
        <v>3815</v>
      </c>
      <c r="Q14" s="87"/>
      <c r="R14" s="87"/>
      <c r="S14" s="87"/>
      <c r="T14" s="86" t="s">
        <v>3816</v>
      </c>
      <c r="U14" s="87"/>
      <c r="V14" s="87"/>
      <c r="W14" s="87"/>
    </row>
    <row r="15" spans="1:23" ht="73.5" x14ac:dyDescent="0.35">
      <c r="A15" s="35" t="s">
        <v>1</v>
      </c>
      <c r="B15" s="35" t="s">
        <v>2</v>
      </c>
      <c r="C15" s="36" t="s">
        <v>3</v>
      </c>
      <c r="D15" s="37" t="s">
        <v>4</v>
      </c>
      <c r="E15" s="37" t="s">
        <v>5</v>
      </c>
      <c r="F15" s="37" t="s">
        <v>6</v>
      </c>
      <c r="G15" s="37" t="s">
        <v>7</v>
      </c>
      <c r="H15" s="37" t="s">
        <v>8</v>
      </c>
      <c r="I15" s="37" t="s">
        <v>9</v>
      </c>
      <c r="J15" s="37" t="s">
        <v>10</v>
      </c>
      <c r="K15" s="37" t="s">
        <v>11</v>
      </c>
      <c r="L15" s="37" t="s">
        <v>12</v>
      </c>
      <c r="M15" s="37" t="s">
        <v>13</v>
      </c>
      <c r="N15" s="37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35">
      <c r="A16" s="38">
        <v>3869278</v>
      </c>
      <c r="B16" s="38" t="s">
        <v>3325</v>
      </c>
      <c r="C16" s="39" t="s">
        <v>3326</v>
      </c>
      <c r="D16" s="40" t="s">
        <v>14</v>
      </c>
      <c r="E16" s="40" t="s">
        <v>314</v>
      </c>
      <c r="F16" s="40" t="s">
        <v>314</v>
      </c>
      <c r="G16" s="40" t="s">
        <v>3269</v>
      </c>
      <c r="H16" s="40" t="s">
        <v>314</v>
      </c>
      <c r="I16" s="40" t="s">
        <v>3327</v>
      </c>
      <c r="J16" s="40" t="s">
        <v>3328</v>
      </c>
      <c r="K16" s="41">
        <v>2</v>
      </c>
      <c r="L16" s="40">
        <v>547491</v>
      </c>
      <c r="M16" s="40">
        <v>520028</v>
      </c>
      <c r="N16" s="40">
        <v>1</v>
      </c>
      <c r="O16" s="42"/>
      <c r="P16" s="42"/>
      <c r="Q16" s="42"/>
      <c r="R16" s="17">
        <f>ROUND(Q16*0.23,2)</f>
        <v>0</v>
      </c>
      <c r="S16" s="27">
        <f>ROUND(Q16,2)+R16</f>
        <v>0</v>
      </c>
      <c r="T16" s="42"/>
      <c r="U16" s="42"/>
      <c r="V16" s="17">
        <f>ROUND(U16*0.23,2)</f>
        <v>0</v>
      </c>
      <c r="W16" s="27">
        <f>ROUND(U16,2)+V16</f>
        <v>0</v>
      </c>
    </row>
  </sheetData>
  <sheetProtection algorithmName="SHA-512" hashValue="ZwTiwhPiT/412sCub3AbEkG9lvD1r2LET8jpVJhCtTcwqGuK58VJD/E+f8eSSzKQDHXhxM64rLYaVhV9Ol6VLg==" saltValue="h1qFu0JWJoh6or5e0bgm2w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9"/>
  <sheetViews>
    <sheetView topLeftCell="A7" workbookViewId="0">
      <selection activeCell="T16" sqref="T16:U19"/>
    </sheetView>
  </sheetViews>
  <sheetFormatPr defaultColWidth="8.7265625" defaultRowHeight="14.5" x14ac:dyDescent="0.35"/>
  <cols>
    <col min="1" max="1" width="8.7265625" style="4"/>
    <col min="2" max="2" width="12.54296875" style="4" customWidth="1"/>
    <col min="3" max="11" width="8.7265625" style="4"/>
    <col min="12" max="12" width="14.54296875" style="4" customWidth="1"/>
    <col min="13" max="14" width="8.7265625" style="4"/>
    <col min="15" max="15" width="15.453125" style="4" customWidth="1"/>
    <col min="16" max="16" width="12.81640625" style="4" customWidth="1"/>
    <col min="17" max="17" width="19.54296875" style="4" customWidth="1"/>
    <col min="18" max="18" width="8.7265625" style="4"/>
    <col min="19" max="19" width="14.26953125" style="4" customWidth="1"/>
    <col min="20" max="20" width="8.7265625" style="4"/>
    <col min="21" max="21" width="18.81640625" style="4" customWidth="1"/>
    <col min="22" max="22" width="8.7265625" style="4"/>
    <col min="23" max="23" width="15.26953125" style="4" customWidth="1"/>
    <col min="24" max="16384" width="8.7265625" style="4"/>
  </cols>
  <sheetData>
    <row r="1" spans="1:23" ht="15" thickBot="1" x14ac:dyDescent="0.4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" thickTop="1" x14ac:dyDescent="0.35">
      <c r="A2" s="1">
        <v>43</v>
      </c>
      <c r="B2" s="1">
        <f>M14</f>
        <v>4</v>
      </c>
      <c r="C2" s="1" t="str">
        <f>E16</f>
        <v>PŁOCK</v>
      </c>
      <c r="D2" s="1"/>
      <c r="E2" s="1"/>
      <c r="F2" s="1"/>
      <c r="G2" s="112" t="s">
        <v>3787</v>
      </c>
      <c r="H2" s="113"/>
      <c r="I2" s="114"/>
      <c r="J2" s="115" t="s">
        <v>3788</v>
      </c>
      <c r="K2" s="116"/>
      <c r="L2" s="117"/>
      <c r="Q2" s="5"/>
      <c r="R2" s="5"/>
      <c r="S2" s="5"/>
      <c r="T2" s="5"/>
    </row>
    <row r="3" spans="1:23" x14ac:dyDescent="0.3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2" x14ac:dyDescent="0.35">
      <c r="A4" s="118" t="s">
        <v>3795</v>
      </c>
      <c r="B4" s="118"/>
      <c r="C4" s="118"/>
      <c r="D4" s="118"/>
      <c r="E4" s="118"/>
      <c r="F4" s="10" t="s">
        <v>3796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106" t="s">
        <v>3797</v>
      </c>
      <c r="O4" s="107"/>
      <c r="P4" s="14">
        <v>1</v>
      </c>
      <c r="Q4" s="88"/>
      <c r="R4" s="89"/>
      <c r="S4" s="89"/>
      <c r="T4" s="89"/>
      <c r="U4" s="89"/>
      <c r="V4" s="90"/>
    </row>
    <row r="5" spans="1:23" ht="42" x14ac:dyDescent="0.35">
      <c r="A5" s="118" t="s">
        <v>3798</v>
      </c>
      <c r="B5" s="118"/>
      <c r="C5" s="118"/>
      <c r="D5" s="118"/>
      <c r="E5" s="118"/>
      <c r="F5" s="10" t="s">
        <v>3799</v>
      </c>
      <c r="G5" s="11">
        <f>ROUND(J5/M14/60,2)</f>
        <v>0</v>
      </c>
      <c r="H5" s="12">
        <f>ROUND(K5/M14/60,0)</f>
        <v>0</v>
      </c>
      <c r="I5" s="13">
        <f>G4+H4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106"/>
      <c r="O5" s="107"/>
      <c r="P5" s="14">
        <v>2</v>
      </c>
      <c r="Q5" s="88"/>
      <c r="R5" s="89"/>
      <c r="S5" s="89"/>
      <c r="T5" s="89"/>
      <c r="U5" s="89"/>
      <c r="V5" s="90"/>
    </row>
    <row r="6" spans="1:23" ht="64" x14ac:dyDescent="0.35">
      <c r="A6" s="108" t="s">
        <v>3800</v>
      </c>
      <c r="B6" s="108"/>
      <c r="C6" s="108"/>
      <c r="D6" s="108"/>
      <c r="E6" s="108"/>
      <c r="F6" s="3" t="s">
        <v>3801</v>
      </c>
      <c r="G6" s="15"/>
      <c r="H6" s="12">
        <f t="shared" ref="H6:H10" si="0">G6*0.23</f>
        <v>0</v>
      </c>
      <c r="I6" s="31">
        <f>ROUND(G6+H6,2)</f>
        <v>0</v>
      </c>
      <c r="J6" s="109" t="s">
        <v>3802</v>
      </c>
      <c r="K6" s="110"/>
      <c r="L6" s="111"/>
      <c r="P6" s="9" t="s">
        <v>3793</v>
      </c>
      <c r="Q6" s="1" t="s">
        <v>3794</v>
      </c>
      <c r="S6" s="5"/>
      <c r="T6" s="5"/>
    </row>
    <row r="7" spans="1:23" ht="64" x14ac:dyDescent="0.35">
      <c r="A7" s="108" t="s">
        <v>3803</v>
      </c>
      <c r="B7" s="108"/>
      <c r="C7" s="108"/>
      <c r="D7" s="108"/>
      <c r="E7" s="108"/>
      <c r="F7" s="3" t="s">
        <v>3804</v>
      </c>
      <c r="G7" s="15"/>
      <c r="H7" s="12">
        <f t="shared" si="0"/>
        <v>0</v>
      </c>
      <c r="I7" s="31">
        <f>ROUND(G6+H6,2)</f>
        <v>0</v>
      </c>
      <c r="J7" s="109" t="s">
        <v>3802</v>
      </c>
      <c r="K7" s="110"/>
      <c r="L7" s="111"/>
      <c r="P7" s="9"/>
      <c r="Q7" s="1"/>
      <c r="S7" s="5"/>
      <c r="T7" s="5"/>
    </row>
    <row r="8" spans="1:23" ht="53.5" x14ac:dyDescent="0.35">
      <c r="A8" s="108" t="s">
        <v>3805</v>
      </c>
      <c r="B8" s="108"/>
      <c r="C8" s="108"/>
      <c r="D8" s="108"/>
      <c r="E8" s="108"/>
      <c r="F8" s="3" t="s">
        <v>3806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106" t="s">
        <v>3807</v>
      </c>
      <c r="O8" s="107"/>
      <c r="P8" s="14">
        <v>1</v>
      </c>
      <c r="Q8" s="88"/>
      <c r="R8" s="89"/>
      <c r="S8" s="89"/>
      <c r="T8" s="89"/>
      <c r="U8" s="89"/>
      <c r="V8" s="90"/>
    </row>
    <row r="9" spans="1:23" ht="43" x14ac:dyDescent="0.35">
      <c r="A9" s="91" t="s">
        <v>3808</v>
      </c>
      <c r="B9" s="91"/>
      <c r="C9" s="91"/>
      <c r="D9" s="91"/>
      <c r="E9" s="91"/>
      <c r="F9" s="3" t="s">
        <v>3809</v>
      </c>
      <c r="G9" s="15"/>
      <c r="H9" s="12">
        <f t="shared" si="0"/>
        <v>0</v>
      </c>
      <c r="I9" s="31">
        <f>ROUND(G9+H9,2)</f>
        <v>0</v>
      </c>
      <c r="J9" s="92" t="s">
        <v>3802</v>
      </c>
      <c r="K9" s="93"/>
      <c r="L9" s="94"/>
      <c r="M9" s="1"/>
      <c r="N9" s="16"/>
      <c r="W9" s="17"/>
    </row>
    <row r="10" spans="1:23" ht="54" thickBot="1" x14ac:dyDescent="0.4">
      <c r="A10" s="91" t="s">
        <v>3810</v>
      </c>
      <c r="B10" s="91"/>
      <c r="C10" s="91"/>
      <c r="D10" s="91"/>
      <c r="E10" s="91"/>
      <c r="F10" s="3" t="s">
        <v>3811</v>
      </c>
      <c r="G10" s="18"/>
      <c r="H10" s="19">
        <f t="shared" si="0"/>
        <v>0</v>
      </c>
      <c r="I10" s="31">
        <f>ROUND(G10+H10,2)</f>
        <v>0</v>
      </c>
      <c r="J10" s="95" t="s">
        <v>3802</v>
      </c>
      <c r="K10" s="96"/>
      <c r="L10" s="97"/>
      <c r="M10" s="1"/>
      <c r="N10" s="1"/>
    </row>
    <row r="11" spans="1:23" ht="15" thickTop="1" x14ac:dyDescent="0.35">
      <c r="A11" s="20"/>
      <c r="B11" s="20"/>
      <c r="C11" s="20"/>
      <c r="D11" s="20"/>
      <c r="H11" s="20"/>
      <c r="I11" s="98"/>
      <c r="J11" s="99"/>
      <c r="K11" s="99"/>
      <c r="L11" s="100"/>
      <c r="M11" s="33" t="s">
        <v>3812</v>
      </c>
      <c r="N11" s="34"/>
      <c r="O11" s="1"/>
      <c r="P11" s="1"/>
      <c r="Q11" s="1"/>
      <c r="R11" s="1"/>
      <c r="S11" s="1"/>
      <c r="T11" s="1"/>
      <c r="U11" s="1"/>
      <c r="V11" s="21"/>
    </row>
    <row r="12" spans="1:23" ht="15" thickBot="1" x14ac:dyDescent="0.4">
      <c r="A12" s="20"/>
      <c r="B12" s="20"/>
      <c r="C12" s="20"/>
      <c r="D12" s="20"/>
      <c r="H12" s="22" t="s">
        <v>3813</v>
      </c>
      <c r="I12" s="101"/>
      <c r="J12" s="102"/>
      <c r="K12" s="102"/>
      <c r="L12" s="103"/>
      <c r="M12" s="104" t="s">
        <v>3814</v>
      </c>
      <c r="N12" s="105"/>
      <c r="O12" s="105"/>
      <c r="P12" s="105"/>
      <c r="Q12" s="105"/>
      <c r="R12" s="105"/>
      <c r="S12" s="105"/>
      <c r="T12" s="105"/>
      <c r="U12" s="105"/>
      <c r="V12" s="105"/>
    </row>
    <row r="13" spans="1:23" ht="15" thickTop="1" x14ac:dyDescent="0.35"/>
    <row r="14" spans="1:23" ht="34.5" customHeight="1" x14ac:dyDescent="0.3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4</v>
      </c>
      <c r="N14" s="25">
        <f>SUM(N16:N400)</f>
        <v>4</v>
      </c>
      <c r="P14" s="86" t="s">
        <v>3815</v>
      </c>
      <c r="Q14" s="87"/>
      <c r="R14" s="87"/>
      <c r="S14" s="87"/>
      <c r="T14" s="86" t="s">
        <v>3816</v>
      </c>
      <c r="U14" s="87"/>
      <c r="V14" s="87"/>
      <c r="W14" s="87"/>
    </row>
    <row r="15" spans="1:23" ht="73.5" x14ac:dyDescent="0.35">
      <c r="A15" s="35" t="s">
        <v>1</v>
      </c>
      <c r="B15" s="35" t="s">
        <v>2</v>
      </c>
      <c r="C15" s="36" t="s">
        <v>3</v>
      </c>
      <c r="D15" s="37" t="s">
        <v>4</v>
      </c>
      <c r="E15" s="37" t="s">
        <v>5</v>
      </c>
      <c r="F15" s="37" t="s">
        <v>6</v>
      </c>
      <c r="G15" s="37" t="s">
        <v>7</v>
      </c>
      <c r="H15" s="37" t="s">
        <v>8</v>
      </c>
      <c r="I15" s="37" t="s">
        <v>9</v>
      </c>
      <c r="J15" s="37" t="s">
        <v>10</v>
      </c>
      <c r="K15" s="37" t="s">
        <v>11</v>
      </c>
      <c r="L15" s="37" t="s">
        <v>12</v>
      </c>
      <c r="M15" s="37" t="s">
        <v>13</v>
      </c>
      <c r="N15" s="37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35">
      <c r="A16" s="38">
        <v>3876539</v>
      </c>
      <c r="B16" s="38" t="s">
        <v>3272</v>
      </c>
      <c r="C16" s="39" t="s">
        <v>3273</v>
      </c>
      <c r="D16" s="40" t="s">
        <v>14</v>
      </c>
      <c r="E16" s="40" t="s">
        <v>314</v>
      </c>
      <c r="F16" s="40" t="s">
        <v>314</v>
      </c>
      <c r="G16" s="40" t="s">
        <v>3269</v>
      </c>
      <c r="H16" s="40" t="s">
        <v>314</v>
      </c>
      <c r="I16" s="40" t="s">
        <v>3274</v>
      </c>
      <c r="J16" s="40" t="s">
        <v>3275</v>
      </c>
      <c r="K16" s="41">
        <v>6</v>
      </c>
      <c r="L16" s="40">
        <v>550988</v>
      </c>
      <c r="M16" s="40">
        <v>519009</v>
      </c>
      <c r="N16" s="40">
        <v>1</v>
      </c>
      <c r="O16" s="42"/>
      <c r="P16" s="42"/>
      <c r="Q16" s="42"/>
      <c r="R16" s="17">
        <f>ROUND(Q16*0.23,2)</f>
        <v>0</v>
      </c>
      <c r="S16" s="27">
        <f>ROUND(Q16,2)+R16</f>
        <v>0</v>
      </c>
      <c r="T16" s="42"/>
      <c r="U16" s="42"/>
      <c r="V16" s="17">
        <f>ROUND(U16*0.23,2)</f>
        <v>0</v>
      </c>
      <c r="W16" s="27">
        <f>ROUND(U16,2)+V16</f>
        <v>0</v>
      </c>
    </row>
    <row r="17" spans="1:23" x14ac:dyDescent="0.35">
      <c r="A17" s="38">
        <v>3876924</v>
      </c>
      <c r="B17" s="38" t="s">
        <v>3297</v>
      </c>
      <c r="C17" s="39" t="s">
        <v>3298</v>
      </c>
      <c r="D17" s="40" t="s">
        <v>14</v>
      </c>
      <c r="E17" s="40" t="s">
        <v>314</v>
      </c>
      <c r="F17" s="40" t="s">
        <v>314</v>
      </c>
      <c r="G17" s="40" t="s">
        <v>3269</v>
      </c>
      <c r="H17" s="40" t="s">
        <v>314</v>
      </c>
      <c r="I17" s="40" t="s">
        <v>318</v>
      </c>
      <c r="J17" s="40" t="s">
        <v>40</v>
      </c>
      <c r="K17" s="41">
        <v>11</v>
      </c>
      <c r="L17" s="40">
        <v>547364</v>
      </c>
      <c r="M17" s="40">
        <v>520921</v>
      </c>
      <c r="N17" s="40">
        <v>1</v>
      </c>
      <c r="O17" s="42"/>
      <c r="P17" s="42"/>
      <c r="Q17" s="42"/>
      <c r="R17" s="17">
        <f t="shared" ref="R17:R19" si="1">ROUND(Q17*0.23,2)</f>
        <v>0</v>
      </c>
      <c r="S17" s="27">
        <f t="shared" ref="S17:S19" si="2">ROUND(Q17,2)+R17</f>
        <v>0</v>
      </c>
      <c r="T17" s="42"/>
      <c r="U17" s="42"/>
      <c r="V17" s="17">
        <f t="shared" ref="V17:V19" si="3">ROUND(U17*0.23,2)</f>
        <v>0</v>
      </c>
      <c r="W17" s="27">
        <f t="shared" ref="W17:W19" si="4">ROUND(U17,2)+V17</f>
        <v>0</v>
      </c>
    </row>
    <row r="18" spans="1:23" x14ac:dyDescent="0.35">
      <c r="A18" s="38">
        <v>3877060</v>
      </c>
      <c r="B18" s="38" t="s">
        <v>3303</v>
      </c>
      <c r="C18" s="39" t="s">
        <v>3304</v>
      </c>
      <c r="D18" s="40" t="s">
        <v>14</v>
      </c>
      <c r="E18" s="40" t="s">
        <v>314</v>
      </c>
      <c r="F18" s="40" t="s">
        <v>314</v>
      </c>
      <c r="G18" s="40" t="s">
        <v>3269</v>
      </c>
      <c r="H18" s="40" t="s">
        <v>314</v>
      </c>
      <c r="I18" s="40" t="s">
        <v>2674</v>
      </c>
      <c r="J18" s="40" t="s">
        <v>2675</v>
      </c>
      <c r="K18" s="41">
        <v>4</v>
      </c>
      <c r="L18" s="40">
        <v>546541</v>
      </c>
      <c r="M18" s="40">
        <v>521512</v>
      </c>
      <c r="N18" s="40">
        <v>1</v>
      </c>
      <c r="O18" s="42"/>
      <c r="P18" s="42"/>
      <c r="Q18" s="42"/>
      <c r="R18" s="17">
        <f t="shared" si="1"/>
        <v>0</v>
      </c>
      <c r="S18" s="27">
        <f t="shared" si="2"/>
        <v>0</v>
      </c>
      <c r="T18" s="42"/>
      <c r="U18" s="42"/>
      <c r="V18" s="17">
        <f t="shared" si="3"/>
        <v>0</v>
      </c>
      <c r="W18" s="27">
        <f t="shared" si="4"/>
        <v>0</v>
      </c>
    </row>
    <row r="19" spans="1:23" x14ac:dyDescent="0.35">
      <c r="A19" s="38">
        <v>3877258</v>
      </c>
      <c r="B19" s="38" t="s">
        <v>3323</v>
      </c>
      <c r="C19" s="39" t="s">
        <v>3324</v>
      </c>
      <c r="D19" s="40" t="s">
        <v>14</v>
      </c>
      <c r="E19" s="40" t="s">
        <v>314</v>
      </c>
      <c r="F19" s="40" t="s">
        <v>314</v>
      </c>
      <c r="G19" s="40" t="s">
        <v>3269</v>
      </c>
      <c r="H19" s="40" t="s">
        <v>314</v>
      </c>
      <c r="I19" s="40" t="s">
        <v>480</v>
      </c>
      <c r="J19" s="40" t="s">
        <v>481</v>
      </c>
      <c r="K19" s="41">
        <v>18</v>
      </c>
      <c r="L19" s="40">
        <v>545803</v>
      </c>
      <c r="M19" s="40">
        <v>521433</v>
      </c>
      <c r="N19" s="40">
        <v>1</v>
      </c>
      <c r="O19" s="42"/>
      <c r="P19" s="42"/>
      <c r="Q19" s="42"/>
      <c r="R19" s="17">
        <f t="shared" si="1"/>
        <v>0</v>
      </c>
      <c r="S19" s="27">
        <f t="shared" si="2"/>
        <v>0</v>
      </c>
      <c r="T19" s="42"/>
      <c r="U19" s="42"/>
      <c r="V19" s="17">
        <f t="shared" si="3"/>
        <v>0</v>
      </c>
      <c r="W19" s="27">
        <f t="shared" si="4"/>
        <v>0</v>
      </c>
    </row>
  </sheetData>
  <sheetProtection algorithmName="SHA-512" hashValue="tl66uoVMZJuU4BtlFW1paDT4vtVkFt8KGUihPo9Ivmb+mxE5T2FOKgxuVIl/DvZ3YWL3b6Jr01eXdPmWRuxT2Q==" saltValue="mCQjuWDlWq9NhTB2XR0Qnw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9"/>
  <sheetViews>
    <sheetView topLeftCell="A13" workbookViewId="0">
      <selection activeCell="T16" sqref="T16:U19"/>
    </sheetView>
  </sheetViews>
  <sheetFormatPr defaultColWidth="8.7265625" defaultRowHeight="14.5" x14ac:dyDescent="0.35"/>
  <cols>
    <col min="1" max="1" width="8.7265625" style="4"/>
    <col min="2" max="2" width="12.54296875" style="4" customWidth="1"/>
    <col min="3" max="11" width="8.7265625" style="4"/>
    <col min="12" max="12" width="14.54296875" style="4" customWidth="1"/>
    <col min="13" max="14" width="8.7265625" style="4"/>
    <col min="15" max="15" width="15.453125" style="4" customWidth="1"/>
    <col min="16" max="16" width="12.81640625" style="4" customWidth="1"/>
    <col min="17" max="17" width="19.54296875" style="4" customWidth="1"/>
    <col min="18" max="18" width="8.7265625" style="4"/>
    <col min="19" max="19" width="14.26953125" style="4" customWidth="1"/>
    <col min="20" max="20" width="8.7265625" style="4"/>
    <col min="21" max="21" width="18.81640625" style="4" customWidth="1"/>
    <col min="22" max="22" width="8.7265625" style="4"/>
    <col min="23" max="23" width="15.26953125" style="4" customWidth="1"/>
    <col min="24" max="16384" width="8.7265625" style="4"/>
  </cols>
  <sheetData>
    <row r="1" spans="1:23" ht="15" thickBot="1" x14ac:dyDescent="0.4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" thickTop="1" x14ac:dyDescent="0.35">
      <c r="A2" s="1">
        <v>42</v>
      </c>
      <c r="B2" s="1">
        <f>M14</f>
        <v>4</v>
      </c>
      <c r="C2" s="1" t="str">
        <f>E16</f>
        <v>PŁOCK</v>
      </c>
      <c r="D2" s="1"/>
      <c r="E2" s="1"/>
      <c r="F2" s="1"/>
      <c r="G2" s="112" t="s">
        <v>3787</v>
      </c>
      <c r="H2" s="113"/>
      <c r="I2" s="114"/>
      <c r="J2" s="115" t="s">
        <v>3788</v>
      </c>
      <c r="K2" s="116"/>
      <c r="L2" s="117"/>
      <c r="Q2" s="5"/>
      <c r="R2" s="5"/>
      <c r="S2" s="5"/>
      <c r="T2" s="5"/>
    </row>
    <row r="3" spans="1:23" x14ac:dyDescent="0.3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2" x14ac:dyDescent="0.35">
      <c r="A4" s="118" t="s">
        <v>3795</v>
      </c>
      <c r="B4" s="118"/>
      <c r="C4" s="118"/>
      <c r="D4" s="118"/>
      <c r="E4" s="118"/>
      <c r="F4" s="10" t="s">
        <v>3796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106" t="s">
        <v>3797</v>
      </c>
      <c r="O4" s="107"/>
      <c r="P4" s="14">
        <v>1</v>
      </c>
      <c r="Q4" s="88"/>
      <c r="R4" s="89"/>
      <c r="S4" s="89"/>
      <c r="T4" s="89"/>
      <c r="U4" s="89"/>
      <c r="V4" s="90"/>
    </row>
    <row r="5" spans="1:23" ht="42" x14ac:dyDescent="0.35">
      <c r="A5" s="118" t="s">
        <v>3798</v>
      </c>
      <c r="B5" s="118"/>
      <c r="C5" s="118"/>
      <c r="D5" s="118"/>
      <c r="E5" s="118"/>
      <c r="F5" s="10" t="s">
        <v>3799</v>
      </c>
      <c r="G5" s="11">
        <f>ROUND(J5/M14/60,2)</f>
        <v>0</v>
      </c>
      <c r="H5" s="12">
        <f>ROUND(K5/M14/60,0)</f>
        <v>0</v>
      </c>
      <c r="I5" s="13">
        <f>G4+H4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106"/>
      <c r="O5" s="107"/>
      <c r="P5" s="14">
        <v>2</v>
      </c>
      <c r="Q5" s="88"/>
      <c r="R5" s="89"/>
      <c r="S5" s="89"/>
      <c r="T5" s="89"/>
      <c r="U5" s="89"/>
      <c r="V5" s="90"/>
    </row>
    <row r="6" spans="1:23" ht="64" x14ac:dyDescent="0.35">
      <c r="A6" s="108" t="s">
        <v>3800</v>
      </c>
      <c r="B6" s="108"/>
      <c r="C6" s="108"/>
      <c r="D6" s="108"/>
      <c r="E6" s="108"/>
      <c r="F6" s="3" t="s">
        <v>3801</v>
      </c>
      <c r="G6" s="15"/>
      <c r="H6" s="12">
        <f t="shared" ref="H6:H10" si="0">G6*0.23</f>
        <v>0</v>
      </c>
      <c r="I6" s="31">
        <f>ROUND(G6+H6,2)</f>
        <v>0</v>
      </c>
      <c r="J6" s="109" t="s">
        <v>3802</v>
      </c>
      <c r="K6" s="110"/>
      <c r="L6" s="111"/>
      <c r="P6" s="9" t="s">
        <v>3793</v>
      </c>
      <c r="Q6" s="1" t="s">
        <v>3794</v>
      </c>
      <c r="S6" s="5"/>
      <c r="T6" s="5"/>
    </row>
    <row r="7" spans="1:23" ht="64" x14ac:dyDescent="0.35">
      <c r="A7" s="108" t="s">
        <v>3803</v>
      </c>
      <c r="B7" s="108"/>
      <c r="C7" s="108"/>
      <c r="D7" s="108"/>
      <c r="E7" s="108"/>
      <c r="F7" s="3" t="s">
        <v>3804</v>
      </c>
      <c r="G7" s="15"/>
      <c r="H7" s="12">
        <f t="shared" si="0"/>
        <v>0</v>
      </c>
      <c r="I7" s="31">
        <f>ROUND(G6+H6,2)</f>
        <v>0</v>
      </c>
      <c r="J7" s="109" t="s">
        <v>3802</v>
      </c>
      <c r="K7" s="110"/>
      <c r="L7" s="111"/>
      <c r="P7" s="9"/>
      <c r="Q7" s="1"/>
      <c r="S7" s="5"/>
      <c r="T7" s="5"/>
    </row>
    <row r="8" spans="1:23" ht="53.5" x14ac:dyDescent="0.35">
      <c r="A8" s="108" t="s">
        <v>3805</v>
      </c>
      <c r="B8" s="108"/>
      <c r="C8" s="108"/>
      <c r="D8" s="108"/>
      <c r="E8" s="108"/>
      <c r="F8" s="3" t="s">
        <v>3806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106" t="s">
        <v>3807</v>
      </c>
      <c r="O8" s="107"/>
      <c r="P8" s="14">
        <v>1</v>
      </c>
      <c r="Q8" s="88"/>
      <c r="R8" s="89"/>
      <c r="S8" s="89"/>
      <c r="T8" s="89"/>
      <c r="U8" s="89"/>
      <c r="V8" s="90"/>
    </row>
    <row r="9" spans="1:23" ht="43" x14ac:dyDescent="0.35">
      <c r="A9" s="91" t="s">
        <v>3808</v>
      </c>
      <c r="B9" s="91"/>
      <c r="C9" s="91"/>
      <c r="D9" s="91"/>
      <c r="E9" s="91"/>
      <c r="F9" s="3" t="s">
        <v>3809</v>
      </c>
      <c r="G9" s="15"/>
      <c r="H9" s="12">
        <f t="shared" si="0"/>
        <v>0</v>
      </c>
      <c r="I9" s="31">
        <f>ROUND(G9+H9,2)</f>
        <v>0</v>
      </c>
      <c r="J9" s="92" t="s">
        <v>3802</v>
      </c>
      <c r="K9" s="93"/>
      <c r="L9" s="94"/>
      <c r="M9" s="1"/>
      <c r="N9" s="16"/>
      <c r="W9" s="17"/>
    </row>
    <row r="10" spans="1:23" ht="54" thickBot="1" x14ac:dyDescent="0.4">
      <c r="A10" s="91" t="s">
        <v>3810</v>
      </c>
      <c r="B10" s="91"/>
      <c r="C10" s="91"/>
      <c r="D10" s="91"/>
      <c r="E10" s="91"/>
      <c r="F10" s="3" t="s">
        <v>3811</v>
      </c>
      <c r="G10" s="18"/>
      <c r="H10" s="19">
        <f t="shared" si="0"/>
        <v>0</v>
      </c>
      <c r="I10" s="31">
        <f>ROUND(G10+H10,2)</f>
        <v>0</v>
      </c>
      <c r="J10" s="95" t="s">
        <v>3802</v>
      </c>
      <c r="K10" s="96"/>
      <c r="L10" s="97"/>
      <c r="M10" s="1"/>
      <c r="N10" s="1"/>
    </row>
    <row r="11" spans="1:23" ht="15" thickTop="1" x14ac:dyDescent="0.35">
      <c r="A11" s="20"/>
      <c r="B11" s="20"/>
      <c r="C11" s="20"/>
      <c r="D11" s="20"/>
      <c r="H11" s="20"/>
      <c r="I11" s="98"/>
      <c r="J11" s="99"/>
      <c r="K11" s="99"/>
      <c r="L11" s="100"/>
      <c r="M11" s="33" t="s">
        <v>3812</v>
      </c>
      <c r="N11" s="34"/>
      <c r="O11" s="1"/>
      <c r="P11" s="1"/>
      <c r="Q11" s="1"/>
      <c r="R11" s="1"/>
      <c r="S11" s="1"/>
      <c r="T11" s="1"/>
      <c r="U11" s="1"/>
      <c r="V11" s="21"/>
    </row>
    <row r="12" spans="1:23" ht="15" thickBot="1" x14ac:dyDescent="0.4">
      <c r="A12" s="20"/>
      <c r="B12" s="20"/>
      <c r="C12" s="20"/>
      <c r="D12" s="20"/>
      <c r="H12" s="22" t="s">
        <v>3813</v>
      </c>
      <c r="I12" s="101"/>
      <c r="J12" s="102"/>
      <c r="K12" s="102"/>
      <c r="L12" s="103"/>
      <c r="M12" s="104" t="s">
        <v>3814</v>
      </c>
      <c r="N12" s="105"/>
      <c r="O12" s="105"/>
      <c r="P12" s="105"/>
      <c r="Q12" s="105"/>
      <c r="R12" s="105"/>
      <c r="S12" s="105"/>
      <c r="T12" s="105"/>
      <c r="U12" s="105"/>
      <c r="V12" s="105"/>
    </row>
    <row r="13" spans="1:23" ht="15" thickTop="1" x14ac:dyDescent="0.35"/>
    <row r="14" spans="1:23" ht="34.5" customHeight="1" x14ac:dyDescent="0.3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4</v>
      </c>
      <c r="N14" s="25">
        <f>SUM(N16:N400)</f>
        <v>4</v>
      </c>
      <c r="P14" s="86" t="s">
        <v>3815</v>
      </c>
      <c r="Q14" s="87"/>
      <c r="R14" s="87"/>
      <c r="S14" s="87"/>
      <c r="T14" s="86" t="s">
        <v>3816</v>
      </c>
      <c r="U14" s="87"/>
      <c r="V14" s="87"/>
      <c r="W14" s="87"/>
    </row>
    <row r="15" spans="1:23" ht="73.5" x14ac:dyDescent="0.35">
      <c r="A15" s="35" t="s">
        <v>1</v>
      </c>
      <c r="B15" s="35" t="s">
        <v>2</v>
      </c>
      <c r="C15" s="36" t="s">
        <v>3</v>
      </c>
      <c r="D15" s="37" t="s">
        <v>4</v>
      </c>
      <c r="E15" s="37" t="s">
        <v>5</v>
      </c>
      <c r="F15" s="37" t="s">
        <v>6</v>
      </c>
      <c r="G15" s="37" t="s">
        <v>7</v>
      </c>
      <c r="H15" s="37" t="s">
        <v>8</v>
      </c>
      <c r="I15" s="37" t="s">
        <v>9</v>
      </c>
      <c r="J15" s="37" t="s">
        <v>10</v>
      </c>
      <c r="K15" s="37" t="s">
        <v>11</v>
      </c>
      <c r="L15" s="37" t="s">
        <v>12</v>
      </c>
      <c r="M15" s="37" t="s">
        <v>13</v>
      </c>
      <c r="N15" s="37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35">
      <c r="A16" s="38">
        <v>3876885</v>
      </c>
      <c r="B16" s="38" t="s">
        <v>3287</v>
      </c>
      <c r="C16" s="39" t="s">
        <v>3288</v>
      </c>
      <c r="D16" s="40" t="s">
        <v>14</v>
      </c>
      <c r="E16" s="40" t="s">
        <v>314</v>
      </c>
      <c r="F16" s="40" t="s">
        <v>314</v>
      </c>
      <c r="G16" s="40" t="s">
        <v>3269</v>
      </c>
      <c r="H16" s="40" t="s">
        <v>314</v>
      </c>
      <c r="I16" s="40" t="s">
        <v>3289</v>
      </c>
      <c r="J16" s="40" t="s">
        <v>3290</v>
      </c>
      <c r="K16" s="41">
        <v>12</v>
      </c>
      <c r="L16" s="40">
        <v>547886</v>
      </c>
      <c r="M16" s="40">
        <v>520059</v>
      </c>
      <c r="N16" s="40">
        <v>1</v>
      </c>
      <c r="O16" s="42"/>
      <c r="P16" s="42"/>
      <c r="Q16" s="42"/>
      <c r="R16" s="17">
        <f>ROUND(Q16*0.23,2)</f>
        <v>0</v>
      </c>
      <c r="S16" s="27">
        <f>ROUND(Q16,2)+R16</f>
        <v>0</v>
      </c>
      <c r="T16" s="42"/>
      <c r="U16" s="42"/>
      <c r="V16" s="17">
        <f>ROUND(U16*0.23,2)</f>
        <v>0</v>
      </c>
      <c r="W16" s="27">
        <f>ROUND(U16,2)+V16</f>
        <v>0</v>
      </c>
    </row>
    <row r="17" spans="1:23" x14ac:dyDescent="0.35">
      <c r="A17" s="38">
        <v>3868967</v>
      </c>
      <c r="B17" s="38" t="s">
        <v>3305</v>
      </c>
      <c r="C17" s="39" t="s">
        <v>3306</v>
      </c>
      <c r="D17" s="40" t="s">
        <v>14</v>
      </c>
      <c r="E17" s="40" t="s">
        <v>314</v>
      </c>
      <c r="F17" s="40" t="s">
        <v>314</v>
      </c>
      <c r="G17" s="40" t="s">
        <v>3269</v>
      </c>
      <c r="H17" s="40" t="s">
        <v>314</v>
      </c>
      <c r="I17" s="40" t="s">
        <v>1347</v>
      </c>
      <c r="J17" s="40" t="s">
        <v>3276</v>
      </c>
      <c r="K17" s="41">
        <v>30</v>
      </c>
      <c r="L17" s="40">
        <v>548645</v>
      </c>
      <c r="M17" s="40">
        <v>520137</v>
      </c>
      <c r="N17" s="40">
        <v>1</v>
      </c>
      <c r="O17" s="42"/>
      <c r="P17" s="42"/>
      <c r="Q17" s="42"/>
      <c r="R17" s="17">
        <f t="shared" ref="R17:R19" si="1">ROUND(Q17*0.23,2)</f>
        <v>0</v>
      </c>
      <c r="S17" s="27">
        <f t="shared" ref="S17:S19" si="2">ROUND(Q17,2)+R17</f>
        <v>0</v>
      </c>
      <c r="T17" s="42"/>
      <c r="U17" s="42"/>
      <c r="V17" s="17">
        <f t="shared" ref="V17:V19" si="3">ROUND(U17*0.23,2)</f>
        <v>0</v>
      </c>
      <c r="W17" s="27">
        <f t="shared" ref="W17:W19" si="4">ROUND(U17,2)+V17</f>
        <v>0</v>
      </c>
    </row>
    <row r="18" spans="1:23" x14ac:dyDescent="0.35">
      <c r="A18" s="38">
        <v>3877201</v>
      </c>
      <c r="B18" s="38" t="s">
        <v>3315</v>
      </c>
      <c r="C18" s="39" t="s">
        <v>3316</v>
      </c>
      <c r="D18" s="40" t="s">
        <v>14</v>
      </c>
      <c r="E18" s="40" t="s">
        <v>314</v>
      </c>
      <c r="F18" s="40" t="s">
        <v>314</v>
      </c>
      <c r="G18" s="40" t="s">
        <v>3269</v>
      </c>
      <c r="H18" s="40" t="s">
        <v>314</v>
      </c>
      <c r="I18" s="40" t="s">
        <v>199</v>
      </c>
      <c r="J18" s="40" t="s">
        <v>200</v>
      </c>
      <c r="K18" s="41">
        <v>7</v>
      </c>
      <c r="L18" s="40">
        <v>547139</v>
      </c>
      <c r="M18" s="40">
        <v>520158</v>
      </c>
      <c r="N18" s="40">
        <v>1</v>
      </c>
      <c r="O18" s="42"/>
      <c r="P18" s="42"/>
      <c r="Q18" s="42"/>
      <c r="R18" s="17">
        <f t="shared" si="1"/>
        <v>0</v>
      </c>
      <c r="S18" s="27">
        <f t="shared" si="2"/>
        <v>0</v>
      </c>
      <c r="T18" s="42"/>
      <c r="U18" s="42"/>
      <c r="V18" s="17">
        <f t="shared" si="3"/>
        <v>0</v>
      </c>
      <c r="W18" s="27">
        <f t="shared" si="4"/>
        <v>0</v>
      </c>
    </row>
    <row r="19" spans="1:23" x14ac:dyDescent="0.35">
      <c r="A19" s="38">
        <v>3877254</v>
      </c>
      <c r="B19" s="38" t="s">
        <v>3321</v>
      </c>
      <c r="C19" s="39" t="s">
        <v>3322</v>
      </c>
      <c r="D19" s="40" t="s">
        <v>14</v>
      </c>
      <c r="E19" s="40" t="s">
        <v>314</v>
      </c>
      <c r="F19" s="40" t="s">
        <v>314</v>
      </c>
      <c r="G19" s="40" t="s">
        <v>3269</v>
      </c>
      <c r="H19" s="40" t="s">
        <v>314</v>
      </c>
      <c r="I19" s="40" t="s">
        <v>480</v>
      </c>
      <c r="J19" s="40" t="s">
        <v>481</v>
      </c>
      <c r="K19" s="41" t="s">
        <v>476</v>
      </c>
      <c r="L19" s="40">
        <v>545894</v>
      </c>
      <c r="M19" s="40">
        <v>521234</v>
      </c>
      <c r="N19" s="40">
        <v>1</v>
      </c>
      <c r="O19" s="42"/>
      <c r="P19" s="42"/>
      <c r="Q19" s="42"/>
      <c r="R19" s="17">
        <f t="shared" si="1"/>
        <v>0</v>
      </c>
      <c r="S19" s="27">
        <f t="shared" si="2"/>
        <v>0</v>
      </c>
      <c r="T19" s="42"/>
      <c r="U19" s="42"/>
      <c r="V19" s="17">
        <f t="shared" si="3"/>
        <v>0</v>
      </c>
      <c r="W19" s="27">
        <f t="shared" si="4"/>
        <v>0</v>
      </c>
    </row>
  </sheetData>
  <sheetProtection algorithmName="SHA-512" hashValue="LipO+HMGAU8yGl7MfY/JC33wNuuAUNmRYxz/chfB5KMHAwmqP/r/hts0V6+6sKf64Uy3H2iBhtT3webACwRCDw==" saltValue="B8zkTlajSKDT6OeMhaa1rQ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3"/>
  <sheetViews>
    <sheetView topLeftCell="A7" workbookViewId="0">
      <selection activeCell="T16" sqref="T16:U23"/>
    </sheetView>
  </sheetViews>
  <sheetFormatPr defaultColWidth="8.7265625" defaultRowHeight="14.5" x14ac:dyDescent="0.35"/>
  <cols>
    <col min="1" max="1" width="8.7265625" style="4"/>
    <col min="2" max="2" width="12.54296875" style="4" customWidth="1"/>
    <col min="3" max="11" width="8.7265625" style="4"/>
    <col min="12" max="12" width="14.54296875" style="4" customWidth="1"/>
    <col min="13" max="14" width="8.7265625" style="4"/>
    <col min="15" max="15" width="15.453125" style="4" customWidth="1"/>
    <col min="16" max="16" width="12.81640625" style="4" customWidth="1"/>
    <col min="17" max="17" width="19.54296875" style="4" customWidth="1"/>
    <col min="18" max="18" width="8.7265625" style="4"/>
    <col min="19" max="19" width="14.26953125" style="4" customWidth="1"/>
    <col min="20" max="20" width="8.7265625" style="4"/>
    <col min="21" max="21" width="18.81640625" style="4" customWidth="1"/>
    <col min="22" max="22" width="8.7265625" style="4"/>
    <col min="23" max="23" width="15.26953125" style="4" customWidth="1"/>
    <col min="24" max="16384" width="8.7265625" style="4"/>
  </cols>
  <sheetData>
    <row r="1" spans="1:23" ht="15" thickBot="1" x14ac:dyDescent="0.4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" thickTop="1" x14ac:dyDescent="0.35">
      <c r="A2" s="1">
        <v>41</v>
      </c>
      <c r="B2" s="1">
        <f>M14</f>
        <v>8</v>
      </c>
      <c r="C2" s="1" t="str">
        <f>E16</f>
        <v>PŁOCK</v>
      </c>
      <c r="D2" s="1"/>
      <c r="E2" s="1"/>
      <c r="F2" s="1"/>
      <c r="G2" s="112" t="s">
        <v>3787</v>
      </c>
      <c r="H2" s="113"/>
      <c r="I2" s="114"/>
      <c r="J2" s="115" t="s">
        <v>3788</v>
      </c>
      <c r="K2" s="116"/>
      <c r="L2" s="117"/>
      <c r="Q2" s="5"/>
      <c r="R2" s="5"/>
      <c r="S2" s="5"/>
      <c r="T2" s="5"/>
    </row>
    <row r="3" spans="1:23" x14ac:dyDescent="0.3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2" x14ac:dyDescent="0.35">
      <c r="A4" s="118" t="s">
        <v>3795</v>
      </c>
      <c r="B4" s="118"/>
      <c r="C4" s="118"/>
      <c r="D4" s="118"/>
      <c r="E4" s="118"/>
      <c r="F4" s="10" t="s">
        <v>3796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106" t="s">
        <v>3797</v>
      </c>
      <c r="O4" s="107"/>
      <c r="P4" s="14">
        <v>1</v>
      </c>
      <c r="Q4" s="88"/>
      <c r="R4" s="89"/>
      <c r="S4" s="89"/>
      <c r="T4" s="89"/>
      <c r="U4" s="89"/>
      <c r="V4" s="90"/>
    </row>
    <row r="5" spans="1:23" ht="42" x14ac:dyDescent="0.35">
      <c r="A5" s="118" t="s">
        <v>3798</v>
      </c>
      <c r="B5" s="118"/>
      <c r="C5" s="118"/>
      <c r="D5" s="118"/>
      <c r="E5" s="118"/>
      <c r="F5" s="10" t="s">
        <v>3799</v>
      </c>
      <c r="G5" s="11">
        <f>ROUND(J5/M14/60,2)</f>
        <v>0</v>
      </c>
      <c r="H5" s="12">
        <f>ROUND(K5/M14/60,0)</f>
        <v>0</v>
      </c>
      <c r="I5" s="13">
        <f>G4+H4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106"/>
      <c r="O5" s="107"/>
      <c r="P5" s="14">
        <v>2</v>
      </c>
      <c r="Q5" s="88"/>
      <c r="R5" s="89"/>
      <c r="S5" s="89"/>
      <c r="T5" s="89"/>
      <c r="U5" s="89"/>
      <c r="V5" s="90"/>
    </row>
    <row r="6" spans="1:23" ht="64" x14ac:dyDescent="0.35">
      <c r="A6" s="108" t="s">
        <v>3800</v>
      </c>
      <c r="B6" s="108"/>
      <c r="C6" s="108"/>
      <c r="D6" s="108"/>
      <c r="E6" s="108"/>
      <c r="F6" s="3" t="s">
        <v>3801</v>
      </c>
      <c r="G6" s="15"/>
      <c r="H6" s="12">
        <f t="shared" ref="H6:H10" si="0">G6*0.23</f>
        <v>0</v>
      </c>
      <c r="I6" s="31">
        <f>ROUND(G6+H6,2)</f>
        <v>0</v>
      </c>
      <c r="J6" s="109" t="s">
        <v>3802</v>
      </c>
      <c r="K6" s="110"/>
      <c r="L6" s="111"/>
      <c r="P6" s="9" t="s">
        <v>3793</v>
      </c>
      <c r="Q6" s="1" t="s">
        <v>3794</v>
      </c>
      <c r="S6" s="5"/>
      <c r="T6" s="5"/>
    </row>
    <row r="7" spans="1:23" ht="64" x14ac:dyDescent="0.35">
      <c r="A7" s="108" t="s">
        <v>3803</v>
      </c>
      <c r="B7" s="108"/>
      <c r="C7" s="108"/>
      <c r="D7" s="108"/>
      <c r="E7" s="108"/>
      <c r="F7" s="3" t="s">
        <v>3804</v>
      </c>
      <c r="G7" s="15"/>
      <c r="H7" s="12">
        <f t="shared" si="0"/>
        <v>0</v>
      </c>
      <c r="I7" s="31">
        <f>ROUND(G6+H6,2)</f>
        <v>0</v>
      </c>
      <c r="J7" s="109" t="s">
        <v>3802</v>
      </c>
      <c r="K7" s="110"/>
      <c r="L7" s="111"/>
      <c r="P7" s="9"/>
      <c r="Q7" s="1"/>
      <c r="S7" s="5"/>
      <c r="T7" s="5"/>
    </row>
    <row r="8" spans="1:23" ht="53.5" x14ac:dyDescent="0.35">
      <c r="A8" s="108" t="s">
        <v>3805</v>
      </c>
      <c r="B8" s="108"/>
      <c r="C8" s="108"/>
      <c r="D8" s="108"/>
      <c r="E8" s="108"/>
      <c r="F8" s="3" t="s">
        <v>3806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106" t="s">
        <v>3807</v>
      </c>
      <c r="O8" s="107"/>
      <c r="P8" s="14">
        <v>1</v>
      </c>
      <c r="Q8" s="88"/>
      <c r="R8" s="89"/>
      <c r="S8" s="89"/>
      <c r="T8" s="89"/>
      <c r="U8" s="89"/>
      <c r="V8" s="90"/>
    </row>
    <row r="9" spans="1:23" ht="43" x14ac:dyDescent="0.35">
      <c r="A9" s="91" t="s">
        <v>3808</v>
      </c>
      <c r="B9" s="91"/>
      <c r="C9" s="91"/>
      <c r="D9" s="91"/>
      <c r="E9" s="91"/>
      <c r="F9" s="3" t="s">
        <v>3809</v>
      </c>
      <c r="G9" s="15"/>
      <c r="H9" s="12">
        <f t="shared" si="0"/>
        <v>0</v>
      </c>
      <c r="I9" s="31">
        <f>ROUND(G9+H9,2)</f>
        <v>0</v>
      </c>
      <c r="J9" s="92" t="s">
        <v>3802</v>
      </c>
      <c r="K9" s="93"/>
      <c r="L9" s="94"/>
      <c r="M9" s="1"/>
      <c r="N9" s="16"/>
      <c r="W9" s="17"/>
    </row>
    <row r="10" spans="1:23" ht="54" thickBot="1" x14ac:dyDescent="0.4">
      <c r="A10" s="91" t="s">
        <v>3810</v>
      </c>
      <c r="B10" s="91"/>
      <c r="C10" s="91"/>
      <c r="D10" s="91"/>
      <c r="E10" s="91"/>
      <c r="F10" s="3" t="s">
        <v>3811</v>
      </c>
      <c r="G10" s="18"/>
      <c r="H10" s="19">
        <f t="shared" si="0"/>
        <v>0</v>
      </c>
      <c r="I10" s="31">
        <f>ROUND(G10+H10,2)</f>
        <v>0</v>
      </c>
      <c r="J10" s="95" t="s">
        <v>3802</v>
      </c>
      <c r="K10" s="96"/>
      <c r="L10" s="97"/>
      <c r="M10" s="1"/>
      <c r="N10" s="1"/>
    </row>
    <row r="11" spans="1:23" ht="15" thickTop="1" x14ac:dyDescent="0.35">
      <c r="A11" s="20"/>
      <c r="B11" s="20"/>
      <c r="C11" s="20"/>
      <c r="D11" s="20"/>
      <c r="H11" s="20"/>
      <c r="I11" s="98"/>
      <c r="J11" s="99"/>
      <c r="K11" s="99"/>
      <c r="L11" s="100"/>
      <c r="M11" s="33" t="s">
        <v>3812</v>
      </c>
      <c r="N11" s="34"/>
      <c r="O11" s="1"/>
      <c r="P11" s="1"/>
      <c r="Q11" s="1"/>
      <c r="R11" s="1"/>
      <c r="S11" s="1"/>
      <c r="T11" s="1"/>
      <c r="U11" s="1"/>
      <c r="V11" s="21"/>
    </row>
    <row r="12" spans="1:23" ht="15" thickBot="1" x14ac:dyDescent="0.4">
      <c r="A12" s="20"/>
      <c r="B12" s="20"/>
      <c r="C12" s="20"/>
      <c r="D12" s="20"/>
      <c r="H12" s="22" t="s">
        <v>3813</v>
      </c>
      <c r="I12" s="101"/>
      <c r="J12" s="102"/>
      <c r="K12" s="102"/>
      <c r="L12" s="103"/>
      <c r="M12" s="104" t="s">
        <v>3814</v>
      </c>
      <c r="N12" s="105"/>
      <c r="O12" s="105"/>
      <c r="P12" s="105"/>
      <c r="Q12" s="105"/>
      <c r="R12" s="105"/>
      <c r="S12" s="105"/>
      <c r="T12" s="105"/>
      <c r="U12" s="105"/>
      <c r="V12" s="105"/>
    </row>
    <row r="13" spans="1:23" ht="15" thickTop="1" x14ac:dyDescent="0.35"/>
    <row r="14" spans="1:23" ht="34.5" customHeight="1" x14ac:dyDescent="0.3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8</v>
      </c>
      <c r="N14" s="25">
        <f>SUM(N16:N400)</f>
        <v>8</v>
      </c>
      <c r="P14" s="86" t="s">
        <v>3815</v>
      </c>
      <c r="Q14" s="87"/>
      <c r="R14" s="87"/>
      <c r="S14" s="87"/>
      <c r="T14" s="86" t="s">
        <v>3816</v>
      </c>
      <c r="U14" s="87"/>
      <c r="V14" s="87"/>
      <c r="W14" s="87"/>
    </row>
    <row r="15" spans="1:23" ht="73.5" x14ac:dyDescent="0.35">
      <c r="A15" s="35" t="s">
        <v>1</v>
      </c>
      <c r="B15" s="35" t="s">
        <v>2</v>
      </c>
      <c r="C15" s="36" t="s">
        <v>3</v>
      </c>
      <c r="D15" s="37" t="s">
        <v>4</v>
      </c>
      <c r="E15" s="37" t="s">
        <v>5</v>
      </c>
      <c r="F15" s="37" t="s">
        <v>6</v>
      </c>
      <c r="G15" s="37" t="s">
        <v>7</v>
      </c>
      <c r="H15" s="37" t="s">
        <v>8</v>
      </c>
      <c r="I15" s="37" t="s">
        <v>9</v>
      </c>
      <c r="J15" s="37" t="s">
        <v>10</v>
      </c>
      <c r="K15" s="37" t="s">
        <v>11</v>
      </c>
      <c r="L15" s="37" t="s">
        <v>12</v>
      </c>
      <c r="M15" s="37" t="s">
        <v>13</v>
      </c>
      <c r="N15" s="37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35">
      <c r="A16" s="38">
        <v>3869295</v>
      </c>
      <c r="B16" s="38" t="s">
        <v>3277</v>
      </c>
      <c r="C16" s="39" t="s">
        <v>3278</v>
      </c>
      <c r="D16" s="40" t="s">
        <v>14</v>
      </c>
      <c r="E16" s="40" t="s">
        <v>314</v>
      </c>
      <c r="F16" s="40" t="s">
        <v>314</v>
      </c>
      <c r="G16" s="40" t="s">
        <v>3269</v>
      </c>
      <c r="H16" s="40" t="s">
        <v>314</v>
      </c>
      <c r="I16" s="40" t="s">
        <v>3279</v>
      </c>
      <c r="J16" s="40" t="s">
        <v>3280</v>
      </c>
      <c r="K16" s="41">
        <v>24</v>
      </c>
      <c r="L16" s="40">
        <v>547696</v>
      </c>
      <c r="M16" s="40">
        <v>519896</v>
      </c>
      <c r="N16" s="40">
        <v>1</v>
      </c>
      <c r="O16" s="42"/>
      <c r="P16" s="42"/>
      <c r="Q16" s="42"/>
      <c r="R16" s="17">
        <f>ROUND(Q16*0.23,2)</f>
        <v>0</v>
      </c>
      <c r="S16" s="27">
        <f>ROUND(Q16,2)+R16</f>
        <v>0</v>
      </c>
      <c r="T16" s="42"/>
      <c r="U16" s="42"/>
      <c r="V16" s="17">
        <f>ROUND(U16*0.23,2)</f>
        <v>0</v>
      </c>
      <c r="W16" s="27">
        <f>ROUND(U16,2)+V16</f>
        <v>0</v>
      </c>
    </row>
    <row r="17" spans="1:23" x14ac:dyDescent="0.35">
      <c r="A17" s="38">
        <v>3876758</v>
      </c>
      <c r="B17" s="38" t="s">
        <v>3281</v>
      </c>
      <c r="C17" s="39" t="s">
        <v>3282</v>
      </c>
      <c r="D17" s="40" t="s">
        <v>14</v>
      </c>
      <c r="E17" s="40" t="s">
        <v>314</v>
      </c>
      <c r="F17" s="40" t="s">
        <v>314</v>
      </c>
      <c r="G17" s="40" t="s">
        <v>3269</v>
      </c>
      <c r="H17" s="40" t="s">
        <v>314</v>
      </c>
      <c r="I17" s="40" t="s">
        <v>3283</v>
      </c>
      <c r="J17" s="40" t="s">
        <v>3284</v>
      </c>
      <c r="K17" s="41">
        <v>7</v>
      </c>
      <c r="L17" s="40">
        <v>547223</v>
      </c>
      <c r="M17" s="40">
        <v>521898</v>
      </c>
      <c r="N17" s="40">
        <v>1</v>
      </c>
      <c r="O17" s="42"/>
      <c r="P17" s="42"/>
      <c r="Q17" s="42"/>
      <c r="R17" s="17">
        <f t="shared" ref="R17:R23" si="1">ROUND(Q17*0.23,2)</f>
        <v>0</v>
      </c>
      <c r="S17" s="27">
        <f t="shared" ref="S17:S23" si="2">ROUND(Q17,2)+R17</f>
        <v>0</v>
      </c>
      <c r="T17" s="42"/>
      <c r="U17" s="42"/>
      <c r="V17" s="17">
        <f t="shared" ref="V17:V23" si="3">ROUND(U17*0.23,2)</f>
        <v>0</v>
      </c>
      <c r="W17" s="27">
        <f t="shared" ref="W17:W23" si="4">ROUND(U17,2)+V17</f>
        <v>0</v>
      </c>
    </row>
    <row r="18" spans="1:23" x14ac:dyDescent="0.35">
      <c r="A18" s="38">
        <v>3876886</v>
      </c>
      <c r="B18" s="38" t="s">
        <v>3291</v>
      </c>
      <c r="C18" s="39" t="s">
        <v>3292</v>
      </c>
      <c r="D18" s="40" t="s">
        <v>14</v>
      </c>
      <c r="E18" s="40" t="s">
        <v>314</v>
      </c>
      <c r="F18" s="40" t="s">
        <v>314</v>
      </c>
      <c r="G18" s="40" t="s">
        <v>3269</v>
      </c>
      <c r="H18" s="40" t="s">
        <v>314</v>
      </c>
      <c r="I18" s="40" t="s">
        <v>3289</v>
      </c>
      <c r="J18" s="40" t="s">
        <v>3290</v>
      </c>
      <c r="K18" s="41" t="s">
        <v>224</v>
      </c>
      <c r="L18" s="40">
        <v>548162</v>
      </c>
      <c r="M18" s="40">
        <v>519996</v>
      </c>
      <c r="N18" s="40">
        <v>1</v>
      </c>
      <c r="O18" s="42"/>
      <c r="P18" s="42"/>
      <c r="Q18" s="42"/>
      <c r="R18" s="17">
        <f t="shared" si="1"/>
        <v>0</v>
      </c>
      <c r="S18" s="27">
        <f t="shared" si="2"/>
        <v>0</v>
      </c>
      <c r="T18" s="42"/>
      <c r="U18" s="42"/>
      <c r="V18" s="17">
        <f t="shared" si="3"/>
        <v>0</v>
      </c>
      <c r="W18" s="27">
        <f t="shared" si="4"/>
        <v>0</v>
      </c>
    </row>
    <row r="19" spans="1:23" x14ac:dyDescent="0.35">
      <c r="A19" s="38">
        <v>3876913</v>
      </c>
      <c r="B19" s="38" t="s">
        <v>3293</v>
      </c>
      <c r="C19" s="39" t="s">
        <v>3294</v>
      </c>
      <c r="D19" s="40" t="s">
        <v>14</v>
      </c>
      <c r="E19" s="40" t="s">
        <v>314</v>
      </c>
      <c r="F19" s="40" t="s">
        <v>314</v>
      </c>
      <c r="G19" s="40" t="s">
        <v>3269</v>
      </c>
      <c r="H19" s="40" t="s">
        <v>314</v>
      </c>
      <c r="I19" s="40" t="s">
        <v>3295</v>
      </c>
      <c r="J19" s="40" t="s">
        <v>3296</v>
      </c>
      <c r="K19" s="41">
        <v>25</v>
      </c>
      <c r="L19" s="40">
        <v>546153</v>
      </c>
      <c r="M19" s="40">
        <v>520772</v>
      </c>
      <c r="N19" s="40">
        <v>1</v>
      </c>
      <c r="O19" s="42"/>
      <c r="P19" s="42"/>
      <c r="Q19" s="42"/>
      <c r="R19" s="17">
        <f t="shared" si="1"/>
        <v>0</v>
      </c>
      <c r="S19" s="27">
        <f t="shared" si="2"/>
        <v>0</v>
      </c>
      <c r="T19" s="42"/>
      <c r="U19" s="42"/>
      <c r="V19" s="17">
        <f t="shared" si="3"/>
        <v>0</v>
      </c>
      <c r="W19" s="27">
        <f t="shared" si="4"/>
        <v>0</v>
      </c>
    </row>
    <row r="20" spans="1:23" x14ac:dyDescent="0.35">
      <c r="A20" s="38">
        <v>3868571</v>
      </c>
      <c r="B20" s="38" t="s">
        <v>3307</v>
      </c>
      <c r="C20" s="39" t="s">
        <v>3308</v>
      </c>
      <c r="D20" s="40" t="s">
        <v>14</v>
      </c>
      <c r="E20" s="40" t="s">
        <v>314</v>
      </c>
      <c r="F20" s="40" t="s">
        <v>314</v>
      </c>
      <c r="G20" s="40" t="s">
        <v>3269</v>
      </c>
      <c r="H20" s="40" t="s">
        <v>314</v>
      </c>
      <c r="I20" s="40" t="s">
        <v>3309</v>
      </c>
      <c r="J20" s="40" t="s">
        <v>3310</v>
      </c>
      <c r="K20" s="41">
        <v>14</v>
      </c>
      <c r="L20" s="40">
        <v>547919</v>
      </c>
      <c r="M20" s="40">
        <v>520570</v>
      </c>
      <c r="N20" s="40">
        <v>1</v>
      </c>
      <c r="O20" s="42"/>
      <c r="P20" s="42"/>
      <c r="Q20" s="42"/>
      <c r="R20" s="17">
        <f t="shared" si="1"/>
        <v>0</v>
      </c>
      <c r="S20" s="27">
        <f t="shared" si="2"/>
        <v>0</v>
      </c>
      <c r="T20" s="42"/>
      <c r="U20" s="42"/>
      <c r="V20" s="17">
        <f t="shared" si="3"/>
        <v>0</v>
      </c>
      <c r="W20" s="27">
        <f t="shared" si="4"/>
        <v>0</v>
      </c>
    </row>
    <row r="21" spans="1:23" x14ac:dyDescent="0.35">
      <c r="A21" s="38">
        <v>8664724</v>
      </c>
      <c r="B21" s="38" t="s">
        <v>3329</v>
      </c>
      <c r="C21" s="39" t="s">
        <v>3330</v>
      </c>
      <c r="D21" s="40" t="s">
        <v>14</v>
      </c>
      <c r="E21" s="40" t="s">
        <v>314</v>
      </c>
      <c r="F21" s="40" t="s">
        <v>314</v>
      </c>
      <c r="G21" s="40" t="s">
        <v>3269</v>
      </c>
      <c r="H21" s="40" t="s">
        <v>314</v>
      </c>
      <c r="I21" s="40" t="s">
        <v>255</v>
      </c>
      <c r="J21" s="40" t="s">
        <v>256</v>
      </c>
      <c r="K21" s="41">
        <v>65</v>
      </c>
      <c r="L21" s="40">
        <v>548555</v>
      </c>
      <c r="M21" s="40">
        <v>518961</v>
      </c>
      <c r="N21" s="40">
        <v>1</v>
      </c>
      <c r="O21" s="42"/>
      <c r="P21" s="42"/>
      <c r="Q21" s="42"/>
      <c r="R21" s="17">
        <f t="shared" si="1"/>
        <v>0</v>
      </c>
      <c r="S21" s="27">
        <f t="shared" si="2"/>
        <v>0</v>
      </c>
      <c r="T21" s="42"/>
      <c r="U21" s="42"/>
      <c r="V21" s="17">
        <f t="shared" si="3"/>
        <v>0</v>
      </c>
      <c r="W21" s="27">
        <f t="shared" si="4"/>
        <v>0</v>
      </c>
    </row>
    <row r="22" spans="1:23" x14ac:dyDescent="0.35">
      <c r="A22" s="38">
        <v>3877948</v>
      </c>
      <c r="B22" s="38" t="s">
        <v>3331</v>
      </c>
      <c r="C22" s="39" t="s">
        <v>3332</v>
      </c>
      <c r="D22" s="40" t="s">
        <v>14</v>
      </c>
      <c r="E22" s="40" t="s">
        <v>314</v>
      </c>
      <c r="F22" s="40" t="s">
        <v>314</v>
      </c>
      <c r="G22" s="40" t="s">
        <v>3269</v>
      </c>
      <c r="H22" s="40" t="s">
        <v>314</v>
      </c>
      <c r="I22" s="40" t="s">
        <v>3333</v>
      </c>
      <c r="J22" s="40" t="s">
        <v>3334</v>
      </c>
      <c r="K22" s="41" t="s">
        <v>363</v>
      </c>
      <c r="L22" s="40">
        <v>551720</v>
      </c>
      <c r="M22" s="40">
        <v>520243</v>
      </c>
      <c r="N22" s="40">
        <v>1</v>
      </c>
      <c r="O22" s="42"/>
      <c r="P22" s="42"/>
      <c r="Q22" s="42"/>
      <c r="R22" s="17">
        <f t="shared" si="1"/>
        <v>0</v>
      </c>
      <c r="S22" s="27">
        <f t="shared" si="2"/>
        <v>0</v>
      </c>
      <c r="T22" s="42"/>
      <c r="U22" s="42"/>
      <c r="V22" s="17">
        <f t="shared" si="3"/>
        <v>0</v>
      </c>
      <c r="W22" s="27">
        <f t="shared" si="4"/>
        <v>0</v>
      </c>
    </row>
    <row r="23" spans="1:23" x14ac:dyDescent="0.35">
      <c r="A23" s="38">
        <v>3877956</v>
      </c>
      <c r="B23" s="38" t="s">
        <v>3335</v>
      </c>
      <c r="C23" s="39" t="s">
        <v>3336</v>
      </c>
      <c r="D23" s="40" t="s">
        <v>14</v>
      </c>
      <c r="E23" s="40" t="s">
        <v>314</v>
      </c>
      <c r="F23" s="40" t="s">
        <v>314</v>
      </c>
      <c r="G23" s="40" t="s">
        <v>3269</v>
      </c>
      <c r="H23" s="40" t="s">
        <v>314</v>
      </c>
      <c r="I23" s="40" t="s">
        <v>3337</v>
      </c>
      <c r="J23" s="40" t="s">
        <v>3338</v>
      </c>
      <c r="K23" s="41">
        <v>7</v>
      </c>
      <c r="L23" s="40">
        <v>546701</v>
      </c>
      <c r="M23" s="40">
        <v>521547</v>
      </c>
      <c r="N23" s="40">
        <v>1</v>
      </c>
      <c r="O23" s="42"/>
      <c r="P23" s="42"/>
      <c r="Q23" s="42"/>
      <c r="R23" s="17">
        <f t="shared" si="1"/>
        <v>0</v>
      </c>
      <c r="S23" s="27">
        <f t="shared" si="2"/>
        <v>0</v>
      </c>
      <c r="T23" s="42"/>
      <c r="U23" s="42"/>
      <c r="V23" s="17">
        <f t="shared" si="3"/>
        <v>0</v>
      </c>
      <c r="W23" s="27">
        <f t="shared" si="4"/>
        <v>0</v>
      </c>
    </row>
  </sheetData>
  <sheetProtection algorithmName="SHA-512" hashValue="U9qP4/k24xSF6lTcR5hY2SUmfxOgH6UBFt0vGcbjuG0FWYT04Y6cZL7kFXKhmF0xqR41Mw+lZjKllfBBdF3HGw==" saltValue="rd9+t6xxQWxeEyv8o736Hg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4"/>
  <sheetViews>
    <sheetView topLeftCell="A7" workbookViewId="0">
      <selection activeCell="T16" sqref="T16:U24"/>
    </sheetView>
  </sheetViews>
  <sheetFormatPr defaultColWidth="8.7265625" defaultRowHeight="14.5" x14ac:dyDescent="0.35"/>
  <cols>
    <col min="1" max="1" width="8.7265625" style="4"/>
    <col min="2" max="2" width="12.54296875" style="4" customWidth="1"/>
    <col min="3" max="11" width="8.7265625" style="4"/>
    <col min="12" max="12" width="14.54296875" style="4" customWidth="1"/>
    <col min="13" max="14" width="8.7265625" style="4"/>
    <col min="15" max="15" width="15.453125" style="4" customWidth="1"/>
    <col min="16" max="16" width="12.81640625" style="4" customWidth="1"/>
    <col min="17" max="17" width="19.54296875" style="4" customWidth="1"/>
    <col min="18" max="18" width="8.7265625" style="4"/>
    <col min="19" max="19" width="14.26953125" style="4" customWidth="1"/>
    <col min="20" max="20" width="8.7265625" style="4"/>
    <col min="21" max="21" width="18.81640625" style="4" customWidth="1"/>
    <col min="22" max="22" width="8.7265625" style="4"/>
    <col min="23" max="23" width="15.26953125" style="4" customWidth="1"/>
    <col min="24" max="16384" width="8.7265625" style="4"/>
  </cols>
  <sheetData>
    <row r="1" spans="1:23" ht="15" thickBot="1" x14ac:dyDescent="0.4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" thickTop="1" x14ac:dyDescent="0.35">
      <c r="A2" s="1">
        <v>40</v>
      </c>
      <c r="B2" s="1">
        <f>M14</f>
        <v>9</v>
      </c>
      <c r="C2" s="1" t="str">
        <f>E16</f>
        <v>PIASECZYŃSKI</v>
      </c>
      <c r="D2" s="1"/>
      <c r="E2" s="1"/>
      <c r="F2" s="1"/>
      <c r="G2" s="112" t="s">
        <v>3787</v>
      </c>
      <c r="H2" s="113"/>
      <c r="I2" s="114"/>
      <c r="J2" s="115" t="s">
        <v>3788</v>
      </c>
      <c r="K2" s="116"/>
      <c r="L2" s="117"/>
      <c r="Q2" s="5"/>
      <c r="R2" s="5"/>
      <c r="S2" s="5"/>
      <c r="T2" s="5"/>
    </row>
    <row r="3" spans="1:23" x14ac:dyDescent="0.3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2" x14ac:dyDescent="0.35">
      <c r="A4" s="118" t="s">
        <v>3795</v>
      </c>
      <c r="B4" s="118"/>
      <c r="C4" s="118"/>
      <c r="D4" s="118"/>
      <c r="E4" s="118"/>
      <c r="F4" s="10" t="s">
        <v>3796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106" t="s">
        <v>3797</v>
      </c>
      <c r="O4" s="107"/>
      <c r="P4" s="14">
        <v>1</v>
      </c>
      <c r="Q4" s="88"/>
      <c r="R4" s="89"/>
      <c r="S4" s="89"/>
      <c r="T4" s="89"/>
      <c r="U4" s="89"/>
      <c r="V4" s="90"/>
    </row>
    <row r="5" spans="1:23" ht="42" x14ac:dyDescent="0.35">
      <c r="A5" s="118" t="s">
        <v>3798</v>
      </c>
      <c r="B5" s="118"/>
      <c r="C5" s="118"/>
      <c r="D5" s="118"/>
      <c r="E5" s="118"/>
      <c r="F5" s="10" t="s">
        <v>3799</v>
      </c>
      <c r="G5" s="11">
        <f>ROUND(J5/M14/60,2)</f>
        <v>0</v>
      </c>
      <c r="H5" s="12">
        <f>ROUND(K5/M14/60,0)</f>
        <v>0</v>
      </c>
      <c r="I5" s="13">
        <f>G4+H4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106"/>
      <c r="O5" s="107"/>
      <c r="P5" s="14">
        <v>2</v>
      </c>
      <c r="Q5" s="88"/>
      <c r="R5" s="89"/>
      <c r="S5" s="89"/>
      <c r="T5" s="89"/>
      <c r="U5" s="89"/>
      <c r="V5" s="90"/>
    </row>
    <row r="6" spans="1:23" ht="64" x14ac:dyDescent="0.35">
      <c r="A6" s="108" t="s">
        <v>3800</v>
      </c>
      <c r="B6" s="108"/>
      <c r="C6" s="108"/>
      <c r="D6" s="108"/>
      <c r="E6" s="108"/>
      <c r="F6" s="3" t="s">
        <v>3801</v>
      </c>
      <c r="G6" s="15"/>
      <c r="H6" s="12">
        <f t="shared" ref="H6:H10" si="0">G6*0.23</f>
        <v>0</v>
      </c>
      <c r="I6" s="31">
        <f>ROUND(G6+H6,2)</f>
        <v>0</v>
      </c>
      <c r="J6" s="109" t="s">
        <v>3802</v>
      </c>
      <c r="K6" s="110"/>
      <c r="L6" s="111"/>
      <c r="P6" s="9" t="s">
        <v>3793</v>
      </c>
      <c r="Q6" s="1" t="s">
        <v>3794</v>
      </c>
      <c r="S6" s="5"/>
      <c r="T6" s="5"/>
    </row>
    <row r="7" spans="1:23" ht="64" x14ac:dyDescent="0.35">
      <c r="A7" s="108" t="s">
        <v>3803</v>
      </c>
      <c r="B7" s="108"/>
      <c r="C7" s="108"/>
      <c r="D7" s="108"/>
      <c r="E7" s="108"/>
      <c r="F7" s="3" t="s">
        <v>3804</v>
      </c>
      <c r="G7" s="15"/>
      <c r="H7" s="12">
        <f t="shared" si="0"/>
        <v>0</v>
      </c>
      <c r="I7" s="31">
        <f>ROUND(G6+H6,2)</f>
        <v>0</v>
      </c>
      <c r="J7" s="109" t="s">
        <v>3802</v>
      </c>
      <c r="K7" s="110"/>
      <c r="L7" s="111"/>
      <c r="P7" s="9"/>
      <c r="Q7" s="1"/>
      <c r="S7" s="5"/>
      <c r="T7" s="5"/>
    </row>
    <row r="8" spans="1:23" ht="53.5" x14ac:dyDescent="0.35">
      <c r="A8" s="108" t="s">
        <v>3805</v>
      </c>
      <c r="B8" s="108"/>
      <c r="C8" s="108"/>
      <c r="D8" s="108"/>
      <c r="E8" s="108"/>
      <c r="F8" s="3" t="s">
        <v>3806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106" t="s">
        <v>3807</v>
      </c>
      <c r="O8" s="107"/>
      <c r="P8" s="14">
        <v>1</v>
      </c>
      <c r="Q8" s="88"/>
      <c r="R8" s="89"/>
      <c r="S8" s="89"/>
      <c r="T8" s="89"/>
      <c r="U8" s="89"/>
      <c r="V8" s="90"/>
    </row>
    <row r="9" spans="1:23" ht="43" x14ac:dyDescent="0.35">
      <c r="A9" s="91" t="s">
        <v>3808</v>
      </c>
      <c r="B9" s="91"/>
      <c r="C9" s="91"/>
      <c r="D9" s="91"/>
      <c r="E9" s="91"/>
      <c r="F9" s="3" t="s">
        <v>3809</v>
      </c>
      <c r="G9" s="15"/>
      <c r="H9" s="12">
        <f t="shared" si="0"/>
        <v>0</v>
      </c>
      <c r="I9" s="31">
        <f>ROUND(G9+H9,2)</f>
        <v>0</v>
      </c>
      <c r="J9" s="92" t="s">
        <v>3802</v>
      </c>
      <c r="K9" s="93"/>
      <c r="L9" s="94"/>
      <c r="M9" s="1"/>
      <c r="N9" s="16"/>
      <c r="W9" s="17"/>
    </row>
    <row r="10" spans="1:23" ht="54" thickBot="1" x14ac:dyDescent="0.4">
      <c r="A10" s="91" t="s">
        <v>3810</v>
      </c>
      <c r="B10" s="91"/>
      <c r="C10" s="91"/>
      <c r="D10" s="91"/>
      <c r="E10" s="91"/>
      <c r="F10" s="3" t="s">
        <v>3811</v>
      </c>
      <c r="G10" s="18"/>
      <c r="H10" s="19">
        <f t="shared" si="0"/>
        <v>0</v>
      </c>
      <c r="I10" s="31">
        <f>ROUND(G10+H10,2)</f>
        <v>0</v>
      </c>
      <c r="J10" s="95" t="s">
        <v>3802</v>
      </c>
      <c r="K10" s="96"/>
      <c r="L10" s="97"/>
      <c r="M10" s="1"/>
      <c r="N10" s="1"/>
    </row>
    <row r="11" spans="1:23" ht="15" thickTop="1" x14ac:dyDescent="0.35">
      <c r="A11" s="20"/>
      <c r="B11" s="20"/>
      <c r="C11" s="20"/>
      <c r="D11" s="20"/>
      <c r="H11" s="20"/>
      <c r="I11" s="98"/>
      <c r="J11" s="99"/>
      <c r="K11" s="99"/>
      <c r="L11" s="100"/>
      <c r="M11" s="33" t="s">
        <v>3812</v>
      </c>
      <c r="N11" s="34"/>
      <c r="O11" s="1"/>
      <c r="P11" s="1"/>
      <c r="Q11" s="1"/>
      <c r="R11" s="1"/>
      <c r="S11" s="1"/>
      <c r="T11" s="1"/>
      <c r="U11" s="1"/>
      <c r="V11" s="21"/>
    </row>
    <row r="12" spans="1:23" ht="15" thickBot="1" x14ac:dyDescent="0.4">
      <c r="A12" s="20"/>
      <c r="B12" s="20"/>
      <c r="C12" s="20"/>
      <c r="D12" s="20"/>
      <c r="H12" s="22" t="s">
        <v>3813</v>
      </c>
      <c r="I12" s="101"/>
      <c r="J12" s="102"/>
      <c r="K12" s="102"/>
      <c r="L12" s="103"/>
      <c r="M12" s="104" t="s">
        <v>3814</v>
      </c>
      <c r="N12" s="105"/>
      <c r="O12" s="105"/>
      <c r="P12" s="105"/>
      <c r="Q12" s="105"/>
      <c r="R12" s="105"/>
      <c r="S12" s="105"/>
      <c r="T12" s="105"/>
      <c r="U12" s="105"/>
      <c r="V12" s="105"/>
    </row>
    <row r="13" spans="1:23" ht="15" thickTop="1" x14ac:dyDescent="0.35"/>
    <row r="14" spans="1:23" ht="34.5" customHeight="1" x14ac:dyDescent="0.3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9</v>
      </c>
      <c r="N14" s="25">
        <f>SUM(N16:N400)</f>
        <v>9</v>
      </c>
      <c r="P14" s="86" t="s">
        <v>3815</v>
      </c>
      <c r="Q14" s="87"/>
      <c r="R14" s="87"/>
      <c r="S14" s="87"/>
      <c r="T14" s="86" t="s">
        <v>3816</v>
      </c>
      <c r="U14" s="87"/>
      <c r="V14" s="87"/>
      <c r="W14" s="87"/>
    </row>
    <row r="15" spans="1:23" ht="73.5" x14ac:dyDescent="0.35">
      <c r="A15" s="35" t="s">
        <v>1</v>
      </c>
      <c r="B15" s="35" t="s">
        <v>2</v>
      </c>
      <c r="C15" s="36" t="s">
        <v>3</v>
      </c>
      <c r="D15" s="37" t="s">
        <v>4</v>
      </c>
      <c r="E15" s="37" t="s">
        <v>5</v>
      </c>
      <c r="F15" s="37" t="s">
        <v>6</v>
      </c>
      <c r="G15" s="37" t="s">
        <v>7</v>
      </c>
      <c r="H15" s="37" t="s">
        <v>8</v>
      </c>
      <c r="I15" s="37" t="s">
        <v>9</v>
      </c>
      <c r="J15" s="37" t="s">
        <v>10</v>
      </c>
      <c r="K15" s="37" t="s">
        <v>11</v>
      </c>
      <c r="L15" s="37" t="s">
        <v>12</v>
      </c>
      <c r="M15" s="37" t="s">
        <v>13</v>
      </c>
      <c r="N15" s="37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35">
      <c r="A16" s="38">
        <v>3332417</v>
      </c>
      <c r="B16" s="38" t="s">
        <v>81</v>
      </c>
      <c r="C16" s="39" t="s">
        <v>82</v>
      </c>
      <c r="D16" s="40" t="s">
        <v>14</v>
      </c>
      <c r="E16" s="40" t="s">
        <v>49</v>
      </c>
      <c r="F16" s="40" t="s">
        <v>69</v>
      </c>
      <c r="G16" s="40" t="s">
        <v>77</v>
      </c>
      <c r="H16" s="40" t="s">
        <v>78</v>
      </c>
      <c r="I16" s="40" t="s">
        <v>79</v>
      </c>
      <c r="J16" s="40" t="s">
        <v>80</v>
      </c>
      <c r="K16" s="40" t="s">
        <v>83</v>
      </c>
      <c r="L16" s="40">
        <v>637329</v>
      </c>
      <c r="M16" s="40">
        <v>472260</v>
      </c>
      <c r="N16" s="40">
        <v>1</v>
      </c>
      <c r="O16" s="42"/>
      <c r="P16" s="42"/>
      <c r="Q16" s="42"/>
      <c r="R16" s="17">
        <f>ROUND(Q16*0.23,2)</f>
        <v>0</v>
      </c>
      <c r="S16" s="27">
        <f>ROUND(Q16,2)+R16</f>
        <v>0</v>
      </c>
      <c r="T16" s="42"/>
      <c r="U16" s="42"/>
      <c r="V16" s="17">
        <f>ROUND(U16*0.23,2)</f>
        <v>0</v>
      </c>
      <c r="W16" s="27">
        <f>ROUND(U16,2)+V16</f>
        <v>0</v>
      </c>
    </row>
    <row r="17" spans="1:23" x14ac:dyDescent="0.35">
      <c r="A17" s="38">
        <v>3332643</v>
      </c>
      <c r="B17" s="38" t="s">
        <v>84</v>
      </c>
      <c r="C17" s="39" t="s">
        <v>85</v>
      </c>
      <c r="D17" s="40" t="s">
        <v>14</v>
      </c>
      <c r="E17" s="40" t="s">
        <v>49</v>
      </c>
      <c r="F17" s="40" t="s">
        <v>69</v>
      </c>
      <c r="G17" s="40" t="s">
        <v>77</v>
      </c>
      <c r="H17" s="40" t="s">
        <v>78</v>
      </c>
      <c r="I17" s="40" t="s">
        <v>74</v>
      </c>
      <c r="J17" s="40" t="s">
        <v>75</v>
      </c>
      <c r="K17" s="40">
        <v>1</v>
      </c>
      <c r="L17" s="40">
        <v>638785</v>
      </c>
      <c r="M17" s="40">
        <v>472342</v>
      </c>
      <c r="N17" s="40">
        <v>1</v>
      </c>
      <c r="O17" s="42"/>
      <c r="P17" s="42"/>
      <c r="Q17" s="42"/>
      <c r="R17" s="17">
        <f t="shared" ref="R17:R24" si="1">ROUND(Q17*0.23,2)</f>
        <v>0</v>
      </c>
      <c r="S17" s="27">
        <f t="shared" ref="S17:S24" si="2">ROUND(Q17,2)+R17</f>
        <v>0</v>
      </c>
      <c r="T17" s="42"/>
      <c r="U17" s="42"/>
      <c r="V17" s="17">
        <f t="shared" ref="V17:V24" si="3">ROUND(U17*0.23,2)</f>
        <v>0</v>
      </c>
      <c r="W17" s="27">
        <f t="shared" ref="W17:W24" si="4">ROUND(U17,2)+V17</f>
        <v>0</v>
      </c>
    </row>
    <row r="18" spans="1:23" x14ac:dyDescent="0.35">
      <c r="A18" s="38">
        <v>3334097</v>
      </c>
      <c r="B18" s="38" t="s">
        <v>86</v>
      </c>
      <c r="C18" s="39" t="s">
        <v>87</v>
      </c>
      <c r="D18" s="40" t="s">
        <v>14</v>
      </c>
      <c r="E18" s="40" t="s">
        <v>49</v>
      </c>
      <c r="F18" s="40" t="s">
        <v>69</v>
      </c>
      <c r="G18" s="40" t="s">
        <v>88</v>
      </c>
      <c r="H18" s="40" t="s">
        <v>89</v>
      </c>
      <c r="I18" s="40" t="s">
        <v>90</v>
      </c>
      <c r="J18" s="40" t="s">
        <v>91</v>
      </c>
      <c r="K18" s="40">
        <v>56</v>
      </c>
      <c r="L18" s="40">
        <v>637117</v>
      </c>
      <c r="M18" s="40">
        <v>471332</v>
      </c>
      <c r="N18" s="40">
        <v>1</v>
      </c>
      <c r="O18" s="42"/>
      <c r="P18" s="42"/>
      <c r="Q18" s="42"/>
      <c r="R18" s="17">
        <f t="shared" si="1"/>
        <v>0</v>
      </c>
      <c r="S18" s="27">
        <f t="shared" si="2"/>
        <v>0</v>
      </c>
      <c r="T18" s="42"/>
      <c r="U18" s="42"/>
      <c r="V18" s="17">
        <f t="shared" si="3"/>
        <v>0</v>
      </c>
      <c r="W18" s="27">
        <f t="shared" si="4"/>
        <v>0</v>
      </c>
    </row>
    <row r="19" spans="1:23" x14ac:dyDescent="0.35">
      <c r="A19" s="38">
        <v>3358958</v>
      </c>
      <c r="B19" s="38" t="s">
        <v>132</v>
      </c>
      <c r="C19" s="39" t="s">
        <v>133</v>
      </c>
      <c r="D19" s="40" t="s">
        <v>14</v>
      </c>
      <c r="E19" s="40" t="s">
        <v>49</v>
      </c>
      <c r="F19" s="40" t="s">
        <v>127</v>
      </c>
      <c r="G19" s="40" t="s">
        <v>134</v>
      </c>
      <c r="H19" s="40" t="s">
        <v>135</v>
      </c>
      <c r="I19" s="40" t="s">
        <v>136</v>
      </c>
      <c r="J19" s="40" t="s">
        <v>137</v>
      </c>
      <c r="K19" s="40">
        <v>3</v>
      </c>
      <c r="L19" s="40">
        <v>639686</v>
      </c>
      <c r="M19" s="40">
        <v>464136</v>
      </c>
      <c r="N19" s="40">
        <v>1</v>
      </c>
      <c r="O19" s="42"/>
      <c r="P19" s="42"/>
      <c r="Q19" s="42"/>
      <c r="R19" s="17">
        <f t="shared" si="1"/>
        <v>0</v>
      </c>
      <c r="S19" s="27">
        <f t="shared" si="2"/>
        <v>0</v>
      </c>
      <c r="T19" s="42"/>
      <c r="U19" s="42"/>
      <c r="V19" s="17">
        <f t="shared" si="3"/>
        <v>0</v>
      </c>
      <c r="W19" s="27">
        <f t="shared" si="4"/>
        <v>0</v>
      </c>
    </row>
    <row r="20" spans="1:23" x14ac:dyDescent="0.35">
      <c r="A20" s="38">
        <v>3319893</v>
      </c>
      <c r="B20" s="38" t="s">
        <v>2643</v>
      </c>
      <c r="C20" s="39" t="s">
        <v>2644</v>
      </c>
      <c r="D20" s="40" t="s">
        <v>14</v>
      </c>
      <c r="E20" s="40" t="s">
        <v>49</v>
      </c>
      <c r="F20" s="40" t="s">
        <v>62</v>
      </c>
      <c r="G20" s="40" t="s">
        <v>2642</v>
      </c>
      <c r="H20" s="40" t="s">
        <v>62</v>
      </c>
      <c r="I20" s="40" t="s">
        <v>141</v>
      </c>
      <c r="J20" s="40" t="s">
        <v>142</v>
      </c>
      <c r="K20" s="41" t="s">
        <v>2645</v>
      </c>
      <c r="L20" s="40">
        <v>642846</v>
      </c>
      <c r="M20" s="40">
        <v>470014</v>
      </c>
      <c r="N20" s="40">
        <v>1</v>
      </c>
      <c r="O20" s="42"/>
      <c r="P20" s="42"/>
      <c r="Q20" s="42"/>
      <c r="R20" s="17">
        <f t="shared" si="1"/>
        <v>0</v>
      </c>
      <c r="S20" s="27">
        <f t="shared" si="2"/>
        <v>0</v>
      </c>
      <c r="T20" s="42"/>
      <c r="U20" s="42"/>
      <c r="V20" s="17">
        <f t="shared" si="3"/>
        <v>0</v>
      </c>
      <c r="W20" s="27">
        <f t="shared" si="4"/>
        <v>0</v>
      </c>
    </row>
    <row r="21" spans="1:23" x14ac:dyDescent="0.35">
      <c r="A21" s="38">
        <v>3318724</v>
      </c>
      <c r="B21" s="38" t="s">
        <v>2646</v>
      </c>
      <c r="C21" s="39" t="s">
        <v>2647</v>
      </c>
      <c r="D21" s="40" t="s">
        <v>14</v>
      </c>
      <c r="E21" s="40" t="s">
        <v>49</v>
      </c>
      <c r="F21" s="40" t="s">
        <v>62</v>
      </c>
      <c r="G21" s="40" t="s">
        <v>2642</v>
      </c>
      <c r="H21" s="40" t="s">
        <v>62</v>
      </c>
      <c r="I21" s="40" t="s">
        <v>1432</v>
      </c>
      <c r="J21" s="40" t="s">
        <v>2648</v>
      </c>
      <c r="K21" s="41">
        <v>39</v>
      </c>
      <c r="L21" s="40">
        <v>645795</v>
      </c>
      <c r="M21" s="40">
        <v>472616</v>
      </c>
      <c r="N21" s="40">
        <v>1</v>
      </c>
      <c r="O21" s="42"/>
      <c r="P21" s="42"/>
      <c r="Q21" s="42"/>
      <c r="R21" s="17">
        <f t="shared" si="1"/>
        <v>0</v>
      </c>
      <c r="S21" s="27">
        <f t="shared" si="2"/>
        <v>0</v>
      </c>
      <c r="T21" s="42"/>
      <c r="U21" s="42"/>
      <c r="V21" s="17">
        <f t="shared" si="3"/>
        <v>0</v>
      </c>
      <c r="W21" s="27">
        <f t="shared" si="4"/>
        <v>0</v>
      </c>
    </row>
    <row r="22" spans="1:23" x14ac:dyDescent="0.35">
      <c r="A22" s="38">
        <v>3322185</v>
      </c>
      <c r="B22" s="38" t="s">
        <v>2649</v>
      </c>
      <c r="C22" s="39" t="s">
        <v>2650</v>
      </c>
      <c r="D22" s="40" t="s">
        <v>14</v>
      </c>
      <c r="E22" s="40" t="s">
        <v>49</v>
      </c>
      <c r="F22" s="40" t="s">
        <v>62</v>
      </c>
      <c r="G22" s="40" t="s">
        <v>2642</v>
      </c>
      <c r="H22" s="40" t="s">
        <v>62</v>
      </c>
      <c r="I22" s="40" t="s">
        <v>20</v>
      </c>
      <c r="J22" s="40" t="s">
        <v>21</v>
      </c>
      <c r="K22" s="41">
        <v>7</v>
      </c>
      <c r="L22" s="40">
        <v>644631</v>
      </c>
      <c r="M22" s="40">
        <v>471439</v>
      </c>
      <c r="N22" s="40">
        <v>1</v>
      </c>
      <c r="O22" s="42"/>
      <c r="P22" s="42"/>
      <c r="Q22" s="42"/>
      <c r="R22" s="17">
        <f t="shared" si="1"/>
        <v>0</v>
      </c>
      <c r="S22" s="27">
        <f t="shared" si="2"/>
        <v>0</v>
      </c>
      <c r="T22" s="42"/>
      <c r="U22" s="42"/>
      <c r="V22" s="17">
        <f t="shared" si="3"/>
        <v>0</v>
      </c>
      <c r="W22" s="27">
        <f t="shared" si="4"/>
        <v>0</v>
      </c>
    </row>
    <row r="23" spans="1:23" x14ac:dyDescent="0.35">
      <c r="A23" s="38">
        <v>3322224</v>
      </c>
      <c r="B23" s="38" t="s">
        <v>2651</v>
      </c>
      <c r="C23" s="39" t="s">
        <v>2652</v>
      </c>
      <c r="D23" s="40" t="s">
        <v>14</v>
      </c>
      <c r="E23" s="40" t="s">
        <v>49</v>
      </c>
      <c r="F23" s="40" t="s">
        <v>62</v>
      </c>
      <c r="G23" s="40" t="s">
        <v>2642</v>
      </c>
      <c r="H23" s="40" t="s">
        <v>62</v>
      </c>
      <c r="I23" s="40" t="s">
        <v>2653</v>
      </c>
      <c r="J23" s="40" t="s">
        <v>2654</v>
      </c>
      <c r="K23" s="41" t="s">
        <v>2426</v>
      </c>
      <c r="L23" s="40">
        <v>645309</v>
      </c>
      <c r="M23" s="40">
        <v>472229</v>
      </c>
      <c r="N23" s="40">
        <v>1</v>
      </c>
      <c r="O23" s="42"/>
      <c r="P23" s="42"/>
      <c r="Q23" s="42"/>
      <c r="R23" s="17">
        <f t="shared" si="1"/>
        <v>0</v>
      </c>
      <c r="S23" s="27">
        <f t="shared" si="2"/>
        <v>0</v>
      </c>
      <c r="T23" s="42"/>
      <c r="U23" s="42"/>
      <c r="V23" s="17">
        <f t="shared" si="3"/>
        <v>0</v>
      </c>
      <c r="W23" s="27">
        <f t="shared" si="4"/>
        <v>0</v>
      </c>
    </row>
    <row r="24" spans="1:23" x14ac:dyDescent="0.35">
      <c r="A24" s="38">
        <v>3322516</v>
      </c>
      <c r="B24" s="38" t="s">
        <v>2658</v>
      </c>
      <c r="C24" s="39" t="s">
        <v>2659</v>
      </c>
      <c r="D24" s="40" t="s">
        <v>14</v>
      </c>
      <c r="E24" s="40" t="s">
        <v>49</v>
      </c>
      <c r="F24" s="40" t="s">
        <v>62</v>
      </c>
      <c r="G24" s="40" t="s">
        <v>2642</v>
      </c>
      <c r="H24" s="40" t="s">
        <v>62</v>
      </c>
      <c r="I24" s="40" t="s">
        <v>383</v>
      </c>
      <c r="J24" s="40" t="s">
        <v>384</v>
      </c>
      <c r="K24" s="41">
        <v>15</v>
      </c>
      <c r="L24" s="40">
        <v>645440</v>
      </c>
      <c r="M24" s="40">
        <v>470262</v>
      </c>
      <c r="N24" s="40">
        <v>1</v>
      </c>
      <c r="O24" s="42"/>
      <c r="P24" s="42"/>
      <c r="Q24" s="42"/>
      <c r="R24" s="17">
        <f t="shared" si="1"/>
        <v>0</v>
      </c>
      <c r="S24" s="27">
        <f t="shared" si="2"/>
        <v>0</v>
      </c>
      <c r="T24" s="42"/>
      <c r="U24" s="42"/>
      <c r="V24" s="17">
        <f t="shared" si="3"/>
        <v>0</v>
      </c>
      <c r="W24" s="27">
        <f t="shared" si="4"/>
        <v>0</v>
      </c>
    </row>
  </sheetData>
  <sheetProtection algorithmName="SHA-512" hashValue="tvM1HCx5nYTogLI3UGHfUgOnRCbV4NcetnJaXDs7fhmGItZzSMJc3KLiA3rjrbW16Lu6HLT7YWQM61xnk4qyCA==" saltValue="HxI80FRKgCoTQoiZbYejrA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7"/>
  <sheetViews>
    <sheetView topLeftCell="A10" workbookViewId="0">
      <selection activeCell="T16" sqref="T16:U17"/>
    </sheetView>
  </sheetViews>
  <sheetFormatPr defaultColWidth="8.7265625" defaultRowHeight="14.5" x14ac:dyDescent="0.35"/>
  <cols>
    <col min="1" max="1" width="8.7265625" style="4"/>
    <col min="2" max="2" width="12.54296875" style="4" customWidth="1"/>
    <col min="3" max="11" width="8.7265625" style="4"/>
    <col min="12" max="12" width="14.54296875" style="4" customWidth="1"/>
    <col min="13" max="14" width="8.7265625" style="4"/>
    <col min="15" max="15" width="15.453125" style="4" customWidth="1"/>
    <col min="16" max="16" width="12.81640625" style="4" customWidth="1"/>
    <col min="17" max="17" width="19.54296875" style="4" customWidth="1"/>
    <col min="18" max="18" width="8.7265625" style="4"/>
    <col min="19" max="19" width="14.26953125" style="4" customWidth="1"/>
    <col min="20" max="20" width="8.7265625" style="4"/>
    <col min="21" max="21" width="18.81640625" style="4" customWidth="1"/>
    <col min="22" max="22" width="8.7265625" style="4"/>
    <col min="23" max="23" width="15.26953125" style="4" customWidth="1"/>
    <col min="24" max="16384" width="8.7265625" style="4"/>
  </cols>
  <sheetData>
    <row r="1" spans="1:23" ht="15" thickBot="1" x14ac:dyDescent="0.4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" thickTop="1" x14ac:dyDescent="0.35">
      <c r="A2" s="1">
        <v>39</v>
      </c>
      <c r="B2" s="1">
        <f>M14</f>
        <v>2</v>
      </c>
      <c r="C2" s="1" t="str">
        <f>E16</f>
        <v>PIASECZYŃSKI</v>
      </c>
      <c r="D2" s="1"/>
      <c r="E2" s="1"/>
      <c r="F2" s="1"/>
      <c r="G2" s="112" t="s">
        <v>3787</v>
      </c>
      <c r="H2" s="113"/>
      <c r="I2" s="114"/>
      <c r="J2" s="115" t="s">
        <v>3788</v>
      </c>
      <c r="K2" s="116"/>
      <c r="L2" s="117"/>
      <c r="Q2" s="5"/>
      <c r="R2" s="5"/>
      <c r="S2" s="5"/>
      <c r="T2" s="5"/>
    </row>
    <row r="3" spans="1:23" x14ac:dyDescent="0.3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2" x14ac:dyDescent="0.35">
      <c r="A4" s="118" t="s">
        <v>3795</v>
      </c>
      <c r="B4" s="118"/>
      <c r="C4" s="118"/>
      <c r="D4" s="118"/>
      <c r="E4" s="118"/>
      <c r="F4" s="10" t="s">
        <v>3796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106" t="s">
        <v>3797</v>
      </c>
      <c r="O4" s="107"/>
      <c r="P4" s="14">
        <v>1</v>
      </c>
      <c r="Q4" s="88"/>
      <c r="R4" s="89"/>
      <c r="S4" s="89"/>
      <c r="T4" s="89"/>
      <c r="U4" s="89"/>
      <c r="V4" s="90"/>
    </row>
    <row r="5" spans="1:23" ht="42" x14ac:dyDescent="0.35">
      <c r="A5" s="118" t="s">
        <v>3798</v>
      </c>
      <c r="B5" s="118"/>
      <c r="C5" s="118"/>
      <c r="D5" s="118"/>
      <c r="E5" s="118"/>
      <c r="F5" s="10" t="s">
        <v>3799</v>
      </c>
      <c r="G5" s="11">
        <f>ROUND(J5/M14/60,2)</f>
        <v>0</v>
      </c>
      <c r="H5" s="12">
        <f>ROUND(K5/M14/60,0)</f>
        <v>0</v>
      </c>
      <c r="I5" s="13">
        <f>G4+H4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106"/>
      <c r="O5" s="107"/>
      <c r="P5" s="14">
        <v>2</v>
      </c>
      <c r="Q5" s="88"/>
      <c r="R5" s="89"/>
      <c r="S5" s="89"/>
      <c r="T5" s="89"/>
      <c r="U5" s="89"/>
      <c r="V5" s="90"/>
    </row>
    <row r="6" spans="1:23" ht="64" x14ac:dyDescent="0.35">
      <c r="A6" s="108" t="s">
        <v>3800</v>
      </c>
      <c r="B6" s="108"/>
      <c r="C6" s="108"/>
      <c r="D6" s="108"/>
      <c r="E6" s="108"/>
      <c r="F6" s="3" t="s">
        <v>3801</v>
      </c>
      <c r="G6" s="15"/>
      <c r="H6" s="12">
        <f t="shared" ref="H6:H10" si="0">G6*0.23</f>
        <v>0</v>
      </c>
      <c r="I6" s="31">
        <f>ROUND(G6+H6,2)</f>
        <v>0</v>
      </c>
      <c r="J6" s="109" t="s">
        <v>3802</v>
      </c>
      <c r="K6" s="110"/>
      <c r="L6" s="111"/>
      <c r="P6" s="9" t="s">
        <v>3793</v>
      </c>
      <c r="Q6" s="1" t="s">
        <v>3794</v>
      </c>
      <c r="S6" s="5"/>
      <c r="T6" s="5"/>
    </row>
    <row r="7" spans="1:23" ht="64" x14ac:dyDescent="0.35">
      <c r="A7" s="108" t="s">
        <v>3803</v>
      </c>
      <c r="B7" s="108"/>
      <c r="C7" s="108"/>
      <c r="D7" s="108"/>
      <c r="E7" s="108"/>
      <c r="F7" s="3" t="s">
        <v>3804</v>
      </c>
      <c r="G7" s="15"/>
      <c r="H7" s="12">
        <f t="shared" si="0"/>
        <v>0</v>
      </c>
      <c r="I7" s="31">
        <f>ROUND(G6+H6,2)</f>
        <v>0</v>
      </c>
      <c r="J7" s="109" t="s">
        <v>3802</v>
      </c>
      <c r="K7" s="110"/>
      <c r="L7" s="111"/>
      <c r="P7" s="9"/>
      <c r="Q7" s="1"/>
      <c r="S7" s="5"/>
      <c r="T7" s="5"/>
    </row>
    <row r="8" spans="1:23" ht="53.5" x14ac:dyDescent="0.35">
      <c r="A8" s="108" t="s">
        <v>3805</v>
      </c>
      <c r="B8" s="108"/>
      <c r="C8" s="108"/>
      <c r="D8" s="108"/>
      <c r="E8" s="108"/>
      <c r="F8" s="3" t="s">
        <v>3806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106" t="s">
        <v>3807</v>
      </c>
      <c r="O8" s="107"/>
      <c r="P8" s="14">
        <v>1</v>
      </c>
      <c r="Q8" s="88"/>
      <c r="R8" s="89"/>
      <c r="S8" s="89"/>
      <c r="T8" s="89"/>
      <c r="U8" s="89"/>
      <c r="V8" s="90"/>
    </row>
    <row r="9" spans="1:23" ht="43" x14ac:dyDescent="0.35">
      <c r="A9" s="91" t="s">
        <v>3808</v>
      </c>
      <c r="B9" s="91"/>
      <c r="C9" s="91"/>
      <c r="D9" s="91"/>
      <c r="E9" s="91"/>
      <c r="F9" s="3" t="s">
        <v>3809</v>
      </c>
      <c r="G9" s="15"/>
      <c r="H9" s="12">
        <f t="shared" si="0"/>
        <v>0</v>
      </c>
      <c r="I9" s="31">
        <f>ROUND(G9+H9,2)</f>
        <v>0</v>
      </c>
      <c r="J9" s="92" t="s">
        <v>3802</v>
      </c>
      <c r="K9" s="93"/>
      <c r="L9" s="94"/>
      <c r="M9" s="1"/>
      <c r="N9" s="16"/>
      <c r="W9" s="17"/>
    </row>
    <row r="10" spans="1:23" ht="54" thickBot="1" x14ac:dyDescent="0.4">
      <c r="A10" s="91" t="s">
        <v>3810</v>
      </c>
      <c r="B10" s="91"/>
      <c r="C10" s="91"/>
      <c r="D10" s="91"/>
      <c r="E10" s="91"/>
      <c r="F10" s="3" t="s">
        <v>3811</v>
      </c>
      <c r="G10" s="18"/>
      <c r="H10" s="19">
        <f t="shared" si="0"/>
        <v>0</v>
      </c>
      <c r="I10" s="31">
        <f>ROUND(G10+H10,2)</f>
        <v>0</v>
      </c>
      <c r="J10" s="95" t="s">
        <v>3802</v>
      </c>
      <c r="K10" s="96"/>
      <c r="L10" s="97"/>
      <c r="M10" s="1"/>
      <c r="N10" s="1"/>
    </row>
    <row r="11" spans="1:23" ht="15" thickTop="1" x14ac:dyDescent="0.35">
      <c r="A11" s="20"/>
      <c r="B11" s="20"/>
      <c r="C11" s="20"/>
      <c r="D11" s="20"/>
      <c r="H11" s="20"/>
      <c r="I11" s="98"/>
      <c r="J11" s="99"/>
      <c r="K11" s="99"/>
      <c r="L11" s="100"/>
      <c r="M11" s="33" t="s">
        <v>3812</v>
      </c>
      <c r="N11" s="34"/>
      <c r="O11" s="1"/>
      <c r="P11" s="1"/>
      <c r="Q11" s="1"/>
      <c r="R11" s="1"/>
      <c r="S11" s="1"/>
      <c r="T11" s="1"/>
      <c r="U11" s="1"/>
      <c r="V11" s="21"/>
    </row>
    <row r="12" spans="1:23" ht="15" thickBot="1" x14ac:dyDescent="0.4">
      <c r="A12" s="20"/>
      <c r="B12" s="20"/>
      <c r="C12" s="20"/>
      <c r="D12" s="20"/>
      <c r="H12" s="22" t="s">
        <v>3813</v>
      </c>
      <c r="I12" s="101"/>
      <c r="J12" s="102"/>
      <c r="K12" s="102"/>
      <c r="L12" s="103"/>
      <c r="M12" s="104" t="s">
        <v>3814</v>
      </c>
      <c r="N12" s="105"/>
      <c r="O12" s="105"/>
      <c r="P12" s="105"/>
      <c r="Q12" s="105"/>
      <c r="R12" s="105"/>
      <c r="S12" s="105"/>
      <c r="T12" s="105"/>
      <c r="U12" s="105"/>
      <c r="V12" s="105"/>
    </row>
    <row r="13" spans="1:23" ht="15" thickTop="1" x14ac:dyDescent="0.35"/>
    <row r="14" spans="1:23" ht="34.5" customHeight="1" x14ac:dyDescent="0.3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2</v>
      </c>
      <c r="N14" s="25">
        <f>SUM(N16:N400)</f>
        <v>2</v>
      </c>
      <c r="P14" s="86" t="s">
        <v>3815</v>
      </c>
      <c r="Q14" s="87"/>
      <c r="R14" s="87"/>
      <c r="S14" s="87"/>
      <c r="T14" s="86" t="s">
        <v>3816</v>
      </c>
      <c r="U14" s="87"/>
      <c r="V14" s="87"/>
      <c r="W14" s="87"/>
    </row>
    <row r="15" spans="1:23" ht="73.5" x14ac:dyDescent="0.35">
      <c r="A15" s="35" t="s">
        <v>1</v>
      </c>
      <c r="B15" s="35" t="s">
        <v>2</v>
      </c>
      <c r="C15" s="36" t="s">
        <v>3</v>
      </c>
      <c r="D15" s="37" t="s">
        <v>4</v>
      </c>
      <c r="E15" s="37" t="s">
        <v>5</v>
      </c>
      <c r="F15" s="37" t="s">
        <v>6</v>
      </c>
      <c r="G15" s="37" t="s">
        <v>7</v>
      </c>
      <c r="H15" s="37" t="s">
        <v>8</v>
      </c>
      <c r="I15" s="37" t="s">
        <v>9</v>
      </c>
      <c r="J15" s="37" t="s">
        <v>10</v>
      </c>
      <c r="K15" s="37" t="s">
        <v>11</v>
      </c>
      <c r="L15" s="37" t="s">
        <v>12</v>
      </c>
      <c r="M15" s="37" t="s">
        <v>13</v>
      </c>
      <c r="N15" s="37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35">
      <c r="A16" s="38">
        <v>3321276</v>
      </c>
      <c r="B16" s="38" t="s">
        <v>2640</v>
      </c>
      <c r="C16" s="39" t="s">
        <v>2641</v>
      </c>
      <c r="D16" s="40" t="s">
        <v>14</v>
      </c>
      <c r="E16" s="40" t="s">
        <v>49</v>
      </c>
      <c r="F16" s="40" t="s">
        <v>62</v>
      </c>
      <c r="G16" s="40" t="s">
        <v>2642</v>
      </c>
      <c r="H16" s="40" t="s">
        <v>62</v>
      </c>
      <c r="I16" s="40" t="s">
        <v>306</v>
      </c>
      <c r="J16" s="40" t="s">
        <v>307</v>
      </c>
      <c r="K16" s="41">
        <v>57</v>
      </c>
      <c r="L16" s="40">
        <v>645490</v>
      </c>
      <c r="M16" s="40">
        <v>472622</v>
      </c>
      <c r="N16" s="40">
        <v>1</v>
      </c>
      <c r="O16" s="42"/>
      <c r="P16" s="42"/>
      <c r="Q16" s="42"/>
      <c r="R16" s="17">
        <f>ROUND(Q16*0.23,2)</f>
        <v>0</v>
      </c>
      <c r="S16" s="27">
        <f>ROUND(Q16,2)+R16</f>
        <v>0</v>
      </c>
      <c r="T16" s="42"/>
      <c r="U16" s="42"/>
      <c r="V16" s="17">
        <f>ROUND(U16*0.23,2)</f>
        <v>0</v>
      </c>
      <c r="W16" s="27">
        <f>ROUND(U16,2)+V16</f>
        <v>0</v>
      </c>
    </row>
    <row r="17" spans="1:23" x14ac:dyDescent="0.35">
      <c r="A17" s="38">
        <v>9047255</v>
      </c>
      <c r="B17" s="38" t="s">
        <v>2655</v>
      </c>
      <c r="C17" s="39" t="s">
        <v>2656</v>
      </c>
      <c r="D17" s="40" t="s">
        <v>14</v>
      </c>
      <c r="E17" s="40" t="s">
        <v>49</v>
      </c>
      <c r="F17" s="40" t="s">
        <v>62</v>
      </c>
      <c r="G17" s="40" t="s">
        <v>2642</v>
      </c>
      <c r="H17" s="40" t="s">
        <v>62</v>
      </c>
      <c r="I17" s="40" t="s">
        <v>386</v>
      </c>
      <c r="J17" s="40" t="s">
        <v>2657</v>
      </c>
      <c r="K17" s="41">
        <v>12</v>
      </c>
      <c r="L17" s="40">
        <v>643931</v>
      </c>
      <c r="M17" s="40">
        <v>470142</v>
      </c>
      <c r="N17" s="40">
        <v>1</v>
      </c>
      <c r="O17" s="42"/>
      <c r="P17" s="42"/>
      <c r="Q17" s="42"/>
      <c r="R17" s="17">
        <f>ROUND(Q17*0.23,2)</f>
        <v>0</v>
      </c>
      <c r="S17" s="27">
        <f>ROUND(Q17,2)+R17</f>
        <v>0</v>
      </c>
      <c r="T17" s="42"/>
      <c r="U17" s="42"/>
      <c r="V17" s="17">
        <f>ROUND(U17*0.23,2)</f>
        <v>0</v>
      </c>
      <c r="W17" s="27">
        <f>ROUND(U17,2)+V17</f>
        <v>0</v>
      </c>
    </row>
  </sheetData>
  <sheetProtection algorithmName="SHA-512" hashValue="uVoxrwIQNShygJOhGGrRHjF/mNlbAy8bLpZA+lfeMG8FWWK4+RHZLHwZKnX/8L5/egXrDX3gx9BKz7HSeILL8A==" saltValue="HgprkLAxytZO8j+Z851q7w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0"/>
  <sheetViews>
    <sheetView topLeftCell="A7" workbookViewId="0">
      <selection activeCell="T16" sqref="T16:U20"/>
    </sheetView>
  </sheetViews>
  <sheetFormatPr defaultColWidth="8.7265625" defaultRowHeight="14.5" x14ac:dyDescent="0.35"/>
  <cols>
    <col min="1" max="1" width="8.7265625" style="4"/>
    <col min="2" max="2" width="12.54296875" style="4" customWidth="1"/>
    <col min="3" max="11" width="8.7265625" style="4"/>
    <col min="12" max="12" width="14.54296875" style="4" customWidth="1"/>
    <col min="13" max="14" width="8.7265625" style="4"/>
    <col min="15" max="15" width="15.453125" style="4" customWidth="1"/>
    <col min="16" max="16" width="12.81640625" style="4" customWidth="1"/>
    <col min="17" max="17" width="19.54296875" style="4" customWidth="1"/>
    <col min="18" max="18" width="8.7265625" style="4"/>
    <col min="19" max="19" width="14.26953125" style="4" customWidth="1"/>
    <col min="20" max="20" width="8.7265625" style="4"/>
    <col min="21" max="21" width="18.81640625" style="4" customWidth="1"/>
    <col min="22" max="22" width="8.7265625" style="4"/>
    <col min="23" max="23" width="15.26953125" style="4" customWidth="1"/>
    <col min="24" max="16384" width="8.7265625" style="4"/>
  </cols>
  <sheetData>
    <row r="1" spans="1:23" ht="15" thickBot="1" x14ac:dyDescent="0.4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" thickTop="1" x14ac:dyDescent="0.35">
      <c r="A2" s="1">
        <v>38</v>
      </c>
      <c r="B2" s="1">
        <f>M14</f>
        <v>5</v>
      </c>
      <c r="C2" s="1" t="str">
        <f>E16</f>
        <v>PIASECZYŃSKI</v>
      </c>
      <c r="D2" s="1"/>
      <c r="E2" s="1"/>
      <c r="F2" s="1"/>
      <c r="G2" s="112" t="s">
        <v>3787</v>
      </c>
      <c r="H2" s="113"/>
      <c r="I2" s="114"/>
      <c r="J2" s="115" t="s">
        <v>3788</v>
      </c>
      <c r="K2" s="116"/>
      <c r="L2" s="117"/>
      <c r="Q2" s="5"/>
      <c r="R2" s="5"/>
      <c r="S2" s="5"/>
      <c r="T2" s="5"/>
    </row>
    <row r="3" spans="1:23" x14ac:dyDescent="0.3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2" x14ac:dyDescent="0.35">
      <c r="A4" s="118" t="s">
        <v>3795</v>
      </c>
      <c r="B4" s="118"/>
      <c r="C4" s="118"/>
      <c r="D4" s="118"/>
      <c r="E4" s="118"/>
      <c r="F4" s="10" t="s">
        <v>3796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106" t="s">
        <v>3797</v>
      </c>
      <c r="O4" s="107"/>
      <c r="P4" s="14">
        <v>1</v>
      </c>
      <c r="Q4" s="88"/>
      <c r="R4" s="89"/>
      <c r="S4" s="89"/>
      <c r="T4" s="89"/>
      <c r="U4" s="89"/>
      <c r="V4" s="90"/>
    </row>
    <row r="5" spans="1:23" ht="42" x14ac:dyDescent="0.35">
      <c r="A5" s="118" t="s">
        <v>3798</v>
      </c>
      <c r="B5" s="118"/>
      <c r="C5" s="118"/>
      <c r="D5" s="118"/>
      <c r="E5" s="118"/>
      <c r="F5" s="10" t="s">
        <v>3799</v>
      </c>
      <c r="G5" s="11">
        <f>ROUND(J5/M14/60,2)</f>
        <v>0</v>
      </c>
      <c r="H5" s="12">
        <f>ROUND(K5/M14/60,0)</f>
        <v>0</v>
      </c>
      <c r="I5" s="13">
        <f>G4+H4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106"/>
      <c r="O5" s="107"/>
      <c r="P5" s="14">
        <v>2</v>
      </c>
      <c r="Q5" s="88"/>
      <c r="R5" s="89"/>
      <c r="S5" s="89"/>
      <c r="T5" s="89"/>
      <c r="U5" s="89"/>
      <c r="V5" s="90"/>
    </row>
    <row r="6" spans="1:23" ht="64" x14ac:dyDescent="0.35">
      <c r="A6" s="108" t="s">
        <v>3800</v>
      </c>
      <c r="B6" s="108"/>
      <c r="C6" s="108"/>
      <c r="D6" s="108"/>
      <c r="E6" s="108"/>
      <c r="F6" s="3" t="s">
        <v>3801</v>
      </c>
      <c r="G6" s="15"/>
      <c r="H6" s="12">
        <f t="shared" ref="H6:H10" si="0">G6*0.23</f>
        <v>0</v>
      </c>
      <c r="I6" s="31">
        <f>ROUND(G6+H6,2)</f>
        <v>0</v>
      </c>
      <c r="J6" s="109" t="s">
        <v>3802</v>
      </c>
      <c r="K6" s="110"/>
      <c r="L6" s="111"/>
      <c r="P6" s="9" t="s">
        <v>3793</v>
      </c>
      <c r="Q6" s="1" t="s">
        <v>3794</v>
      </c>
      <c r="S6" s="5"/>
      <c r="T6" s="5"/>
    </row>
    <row r="7" spans="1:23" ht="64" x14ac:dyDescent="0.35">
      <c r="A7" s="108" t="s">
        <v>3803</v>
      </c>
      <c r="B7" s="108"/>
      <c r="C7" s="108"/>
      <c r="D7" s="108"/>
      <c r="E7" s="108"/>
      <c r="F7" s="3" t="s">
        <v>3804</v>
      </c>
      <c r="G7" s="15"/>
      <c r="H7" s="12">
        <f t="shared" si="0"/>
        <v>0</v>
      </c>
      <c r="I7" s="31">
        <f>ROUND(G6+H6,2)</f>
        <v>0</v>
      </c>
      <c r="J7" s="109" t="s">
        <v>3802</v>
      </c>
      <c r="K7" s="110"/>
      <c r="L7" s="111"/>
      <c r="P7" s="9"/>
      <c r="Q7" s="1"/>
      <c r="S7" s="5"/>
      <c r="T7" s="5"/>
    </row>
    <row r="8" spans="1:23" ht="53.5" x14ac:dyDescent="0.35">
      <c r="A8" s="108" t="s">
        <v>3805</v>
      </c>
      <c r="B8" s="108"/>
      <c r="C8" s="108"/>
      <c r="D8" s="108"/>
      <c r="E8" s="108"/>
      <c r="F8" s="3" t="s">
        <v>3806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106" t="s">
        <v>3807</v>
      </c>
      <c r="O8" s="107"/>
      <c r="P8" s="14">
        <v>1</v>
      </c>
      <c r="Q8" s="88"/>
      <c r="R8" s="89"/>
      <c r="S8" s="89"/>
      <c r="T8" s="89"/>
      <c r="U8" s="89"/>
      <c r="V8" s="90"/>
    </row>
    <row r="9" spans="1:23" ht="43" x14ac:dyDescent="0.35">
      <c r="A9" s="91" t="s">
        <v>3808</v>
      </c>
      <c r="B9" s="91"/>
      <c r="C9" s="91"/>
      <c r="D9" s="91"/>
      <c r="E9" s="91"/>
      <c r="F9" s="3" t="s">
        <v>3809</v>
      </c>
      <c r="G9" s="15"/>
      <c r="H9" s="12">
        <f t="shared" si="0"/>
        <v>0</v>
      </c>
      <c r="I9" s="31">
        <f>ROUND(G9+H9,2)</f>
        <v>0</v>
      </c>
      <c r="J9" s="92" t="s">
        <v>3802</v>
      </c>
      <c r="K9" s="93"/>
      <c r="L9" s="94"/>
      <c r="M9" s="1"/>
      <c r="N9" s="16"/>
      <c r="W9" s="17"/>
    </row>
    <row r="10" spans="1:23" ht="54" thickBot="1" x14ac:dyDescent="0.4">
      <c r="A10" s="91" t="s">
        <v>3810</v>
      </c>
      <c r="B10" s="91"/>
      <c r="C10" s="91"/>
      <c r="D10" s="91"/>
      <c r="E10" s="91"/>
      <c r="F10" s="3" t="s">
        <v>3811</v>
      </c>
      <c r="G10" s="18"/>
      <c r="H10" s="19">
        <f t="shared" si="0"/>
        <v>0</v>
      </c>
      <c r="I10" s="31">
        <f>ROUND(G10+H10,2)</f>
        <v>0</v>
      </c>
      <c r="J10" s="95" t="s">
        <v>3802</v>
      </c>
      <c r="K10" s="96"/>
      <c r="L10" s="97"/>
      <c r="M10" s="1"/>
      <c r="N10" s="1"/>
    </row>
    <row r="11" spans="1:23" ht="15" thickTop="1" x14ac:dyDescent="0.35">
      <c r="A11" s="20"/>
      <c r="B11" s="20"/>
      <c r="C11" s="20"/>
      <c r="D11" s="20"/>
      <c r="H11" s="20"/>
      <c r="I11" s="98"/>
      <c r="J11" s="99"/>
      <c r="K11" s="99"/>
      <c r="L11" s="100"/>
      <c r="M11" s="33" t="s">
        <v>3812</v>
      </c>
      <c r="N11" s="34"/>
      <c r="O11" s="1"/>
      <c r="P11" s="1"/>
      <c r="Q11" s="1"/>
      <c r="R11" s="1"/>
      <c r="S11" s="1"/>
      <c r="T11" s="1"/>
      <c r="U11" s="1"/>
      <c r="V11" s="21"/>
    </row>
    <row r="12" spans="1:23" ht="15" thickBot="1" x14ac:dyDescent="0.4">
      <c r="A12" s="20"/>
      <c r="B12" s="20"/>
      <c r="C12" s="20"/>
      <c r="D12" s="20"/>
      <c r="H12" s="22" t="s">
        <v>3813</v>
      </c>
      <c r="I12" s="101"/>
      <c r="J12" s="102"/>
      <c r="K12" s="102"/>
      <c r="L12" s="103"/>
      <c r="M12" s="104" t="s">
        <v>3814</v>
      </c>
      <c r="N12" s="105"/>
      <c r="O12" s="105"/>
      <c r="P12" s="105"/>
      <c r="Q12" s="105"/>
      <c r="R12" s="105"/>
      <c r="S12" s="105"/>
      <c r="T12" s="105"/>
      <c r="U12" s="105"/>
      <c r="V12" s="105"/>
    </row>
    <row r="13" spans="1:23" ht="15" thickTop="1" x14ac:dyDescent="0.35"/>
    <row r="14" spans="1:23" ht="34.5" customHeight="1" x14ac:dyDescent="0.3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5</v>
      </c>
      <c r="N14" s="25">
        <f>SUM(N16:N400)</f>
        <v>5</v>
      </c>
      <c r="P14" s="86" t="s">
        <v>3815</v>
      </c>
      <c r="Q14" s="87"/>
      <c r="R14" s="87"/>
      <c r="S14" s="87"/>
      <c r="T14" s="86" t="s">
        <v>3816</v>
      </c>
      <c r="U14" s="87"/>
      <c r="V14" s="87"/>
      <c r="W14" s="87"/>
    </row>
    <row r="15" spans="1:23" ht="73.5" x14ac:dyDescent="0.35">
      <c r="A15" s="35" t="s">
        <v>1</v>
      </c>
      <c r="B15" s="35" t="s">
        <v>2</v>
      </c>
      <c r="C15" s="36" t="s">
        <v>3</v>
      </c>
      <c r="D15" s="37" t="s">
        <v>4</v>
      </c>
      <c r="E15" s="37" t="s">
        <v>5</v>
      </c>
      <c r="F15" s="37" t="s">
        <v>6</v>
      </c>
      <c r="G15" s="37" t="s">
        <v>7</v>
      </c>
      <c r="H15" s="37" t="s">
        <v>8</v>
      </c>
      <c r="I15" s="37" t="s">
        <v>9</v>
      </c>
      <c r="J15" s="37" t="s">
        <v>10</v>
      </c>
      <c r="K15" s="37" t="s">
        <v>11</v>
      </c>
      <c r="L15" s="37" t="s">
        <v>12</v>
      </c>
      <c r="M15" s="37" t="s">
        <v>13</v>
      </c>
      <c r="N15" s="37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35">
      <c r="A16" s="38">
        <v>3340869</v>
      </c>
      <c r="B16" s="38" t="s">
        <v>2874</v>
      </c>
      <c r="C16" s="39" t="s">
        <v>2875</v>
      </c>
      <c r="D16" s="40" t="s">
        <v>14</v>
      </c>
      <c r="E16" s="40" t="s">
        <v>49</v>
      </c>
      <c r="F16" s="40" t="s">
        <v>127</v>
      </c>
      <c r="G16" s="40" t="s">
        <v>2865</v>
      </c>
      <c r="H16" s="40" t="s">
        <v>127</v>
      </c>
      <c r="I16" s="40" t="s">
        <v>2870</v>
      </c>
      <c r="J16" s="40" t="s">
        <v>2871</v>
      </c>
      <c r="K16" s="41" t="s">
        <v>2876</v>
      </c>
      <c r="L16" s="40">
        <v>639209</v>
      </c>
      <c r="M16" s="40">
        <v>469465</v>
      </c>
      <c r="N16" s="40">
        <v>1</v>
      </c>
      <c r="O16" s="42"/>
      <c r="P16" s="42"/>
      <c r="Q16" s="42"/>
      <c r="R16" s="17">
        <f>ROUND(Q16*0.23,2)</f>
        <v>0</v>
      </c>
      <c r="S16" s="27">
        <f>ROUND(Q16,2)+R16</f>
        <v>0</v>
      </c>
      <c r="T16" s="42"/>
      <c r="U16" s="42"/>
      <c r="V16" s="17">
        <f>ROUND(U16*0.23,2)</f>
        <v>0</v>
      </c>
      <c r="W16" s="27">
        <f>ROUND(U16,2)+V16</f>
        <v>0</v>
      </c>
    </row>
    <row r="17" spans="1:23" x14ac:dyDescent="0.35">
      <c r="A17" s="38">
        <v>8993335</v>
      </c>
      <c r="B17" s="38" t="s">
        <v>2879</v>
      </c>
      <c r="C17" s="39" t="s">
        <v>2880</v>
      </c>
      <c r="D17" s="40" t="s">
        <v>14</v>
      </c>
      <c r="E17" s="40" t="s">
        <v>49</v>
      </c>
      <c r="F17" s="40" t="s">
        <v>127</v>
      </c>
      <c r="G17" s="40" t="s">
        <v>2865</v>
      </c>
      <c r="H17" s="40" t="s">
        <v>127</v>
      </c>
      <c r="I17" s="40" t="s">
        <v>130</v>
      </c>
      <c r="J17" s="40" t="s">
        <v>131</v>
      </c>
      <c r="K17" s="41" t="s">
        <v>2881</v>
      </c>
      <c r="L17" s="40">
        <v>640461</v>
      </c>
      <c r="M17" s="40">
        <v>471378</v>
      </c>
      <c r="N17" s="40">
        <v>1</v>
      </c>
      <c r="O17" s="42"/>
      <c r="P17" s="42"/>
      <c r="Q17" s="42"/>
      <c r="R17" s="17">
        <f t="shared" ref="R17:R20" si="1">ROUND(Q17*0.23,2)</f>
        <v>0</v>
      </c>
      <c r="S17" s="27">
        <f t="shared" ref="S17:S20" si="2">ROUND(Q17,2)+R17</f>
        <v>0</v>
      </c>
      <c r="T17" s="42"/>
      <c r="U17" s="42"/>
      <c r="V17" s="17">
        <f t="shared" ref="V17:V20" si="3">ROUND(U17*0.23,2)</f>
        <v>0</v>
      </c>
      <c r="W17" s="27">
        <f t="shared" ref="W17:W20" si="4">ROUND(U17,2)+V17</f>
        <v>0</v>
      </c>
    </row>
    <row r="18" spans="1:23" x14ac:dyDescent="0.35">
      <c r="A18" s="38">
        <v>8725614</v>
      </c>
      <c r="B18" s="38" t="s">
        <v>2882</v>
      </c>
      <c r="C18" s="39" t="s">
        <v>2883</v>
      </c>
      <c r="D18" s="40" t="s">
        <v>14</v>
      </c>
      <c r="E18" s="40" t="s">
        <v>49</v>
      </c>
      <c r="F18" s="40" t="s">
        <v>127</v>
      </c>
      <c r="G18" s="40" t="s">
        <v>2865</v>
      </c>
      <c r="H18" s="40" t="s">
        <v>127</v>
      </c>
      <c r="I18" s="40" t="s">
        <v>130</v>
      </c>
      <c r="J18" s="40" t="s">
        <v>131</v>
      </c>
      <c r="K18" s="41">
        <v>66</v>
      </c>
      <c r="L18" s="40">
        <v>640428</v>
      </c>
      <c r="M18" s="40">
        <v>471249</v>
      </c>
      <c r="N18" s="40">
        <v>1</v>
      </c>
      <c r="O18" s="42"/>
      <c r="P18" s="42"/>
      <c r="Q18" s="42"/>
      <c r="R18" s="17">
        <f t="shared" si="1"/>
        <v>0</v>
      </c>
      <c r="S18" s="27">
        <f t="shared" si="2"/>
        <v>0</v>
      </c>
      <c r="T18" s="42"/>
      <c r="U18" s="42"/>
      <c r="V18" s="17">
        <f t="shared" si="3"/>
        <v>0</v>
      </c>
      <c r="W18" s="27">
        <f t="shared" si="4"/>
        <v>0</v>
      </c>
    </row>
    <row r="19" spans="1:23" x14ac:dyDescent="0.35">
      <c r="A19" s="38">
        <v>3344985</v>
      </c>
      <c r="B19" s="38" t="s">
        <v>2884</v>
      </c>
      <c r="C19" s="39" t="s">
        <v>2885</v>
      </c>
      <c r="D19" s="40" t="s">
        <v>14</v>
      </c>
      <c r="E19" s="40" t="s">
        <v>49</v>
      </c>
      <c r="F19" s="40" t="s">
        <v>127</v>
      </c>
      <c r="G19" s="40" t="s">
        <v>2865</v>
      </c>
      <c r="H19" s="40" t="s">
        <v>127</v>
      </c>
      <c r="I19" s="40" t="s">
        <v>411</v>
      </c>
      <c r="J19" s="40" t="s">
        <v>412</v>
      </c>
      <c r="K19" s="41">
        <v>21</v>
      </c>
      <c r="L19" s="40">
        <v>637299</v>
      </c>
      <c r="M19" s="40">
        <v>467175</v>
      </c>
      <c r="N19" s="40">
        <v>1</v>
      </c>
      <c r="O19" s="42"/>
      <c r="P19" s="42"/>
      <c r="Q19" s="42"/>
      <c r="R19" s="17">
        <f t="shared" si="1"/>
        <v>0</v>
      </c>
      <c r="S19" s="27">
        <f t="shared" si="2"/>
        <v>0</v>
      </c>
      <c r="T19" s="42"/>
      <c r="U19" s="42"/>
      <c r="V19" s="17">
        <f t="shared" si="3"/>
        <v>0</v>
      </c>
      <c r="W19" s="27">
        <f t="shared" si="4"/>
        <v>0</v>
      </c>
    </row>
    <row r="20" spans="1:23" x14ac:dyDescent="0.35">
      <c r="A20" s="38">
        <v>9633034</v>
      </c>
      <c r="B20" s="38" t="s">
        <v>2886</v>
      </c>
      <c r="C20" s="39" t="s">
        <v>2887</v>
      </c>
      <c r="D20" s="40" t="s">
        <v>14</v>
      </c>
      <c r="E20" s="40" t="s">
        <v>49</v>
      </c>
      <c r="F20" s="40" t="s">
        <v>127</v>
      </c>
      <c r="G20" s="40" t="s">
        <v>2865</v>
      </c>
      <c r="H20" s="40" t="s">
        <v>127</v>
      </c>
      <c r="I20" s="40" t="s">
        <v>128</v>
      </c>
      <c r="J20" s="40" t="s">
        <v>129</v>
      </c>
      <c r="K20" s="41" t="s">
        <v>2888</v>
      </c>
      <c r="L20" s="40">
        <v>639663</v>
      </c>
      <c r="M20" s="40">
        <v>472693</v>
      </c>
      <c r="N20" s="40">
        <v>1</v>
      </c>
      <c r="O20" s="42"/>
      <c r="P20" s="42"/>
      <c r="Q20" s="42"/>
      <c r="R20" s="17">
        <f t="shared" si="1"/>
        <v>0</v>
      </c>
      <c r="S20" s="27">
        <f t="shared" si="2"/>
        <v>0</v>
      </c>
      <c r="T20" s="42"/>
      <c r="U20" s="42"/>
      <c r="V20" s="17">
        <f t="shared" si="3"/>
        <v>0</v>
      </c>
      <c r="W20" s="27">
        <f t="shared" si="4"/>
        <v>0</v>
      </c>
    </row>
  </sheetData>
  <sheetProtection algorithmName="SHA-512" hashValue="voQY9Rn4IBq6zBunLOqySmNDntiATah46D94gCIxrxXav14wvaDmryuYltqCIhAywgDATjsOP2x73dVx1P8LOQ==" saltValue="keD/9q/CxIxS675k1OuBzw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7"/>
  <sheetViews>
    <sheetView topLeftCell="A10" workbookViewId="0">
      <selection activeCell="T16" sqref="T16:U17"/>
    </sheetView>
  </sheetViews>
  <sheetFormatPr defaultColWidth="8.7265625" defaultRowHeight="14.5" x14ac:dyDescent="0.35"/>
  <cols>
    <col min="1" max="1" width="8.7265625" style="4"/>
    <col min="2" max="2" width="12.54296875" style="4" customWidth="1"/>
    <col min="3" max="11" width="8.7265625" style="4"/>
    <col min="12" max="12" width="14.54296875" style="4" customWidth="1"/>
    <col min="13" max="14" width="8.7265625" style="4"/>
    <col min="15" max="15" width="15.453125" style="4" customWidth="1"/>
    <col min="16" max="16" width="12.81640625" style="4" customWidth="1"/>
    <col min="17" max="17" width="19.54296875" style="4" customWidth="1"/>
    <col min="18" max="18" width="8.7265625" style="4"/>
    <col min="19" max="19" width="14.26953125" style="4" customWidth="1"/>
    <col min="20" max="20" width="8.7265625" style="4"/>
    <col min="21" max="21" width="18.81640625" style="4" customWidth="1"/>
    <col min="22" max="22" width="8.7265625" style="4"/>
    <col min="23" max="23" width="15.26953125" style="4" customWidth="1"/>
    <col min="24" max="16384" width="8.7265625" style="4"/>
  </cols>
  <sheetData>
    <row r="1" spans="1:23" ht="15" thickBot="1" x14ac:dyDescent="0.4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" thickTop="1" x14ac:dyDescent="0.35">
      <c r="A2" s="1">
        <v>37</v>
      </c>
      <c r="B2" s="1">
        <f>M14</f>
        <v>2</v>
      </c>
      <c r="C2" s="1" t="str">
        <f>E16</f>
        <v>PIASECZYŃSKI</v>
      </c>
      <c r="D2" s="1"/>
      <c r="E2" s="1"/>
      <c r="F2" s="1"/>
      <c r="G2" s="112" t="s">
        <v>3787</v>
      </c>
      <c r="H2" s="113"/>
      <c r="I2" s="114"/>
      <c r="J2" s="115" t="s">
        <v>3788</v>
      </c>
      <c r="K2" s="116"/>
      <c r="L2" s="117"/>
      <c r="Q2" s="5"/>
      <c r="R2" s="5"/>
      <c r="S2" s="5"/>
      <c r="T2" s="5"/>
    </row>
    <row r="3" spans="1:23" x14ac:dyDescent="0.3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2" x14ac:dyDescent="0.35">
      <c r="A4" s="118" t="s">
        <v>3795</v>
      </c>
      <c r="B4" s="118"/>
      <c r="C4" s="118"/>
      <c r="D4" s="118"/>
      <c r="E4" s="118"/>
      <c r="F4" s="10" t="s">
        <v>3796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106" t="s">
        <v>3797</v>
      </c>
      <c r="O4" s="107"/>
      <c r="P4" s="14">
        <v>1</v>
      </c>
      <c r="Q4" s="88"/>
      <c r="R4" s="89"/>
      <c r="S4" s="89"/>
      <c r="T4" s="89"/>
      <c r="U4" s="89"/>
      <c r="V4" s="90"/>
    </row>
    <row r="5" spans="1:23" ht="42" x14ac:dyDescent="0.35">
      <c r="A5" s="118" t="s">
        <v>3798</v>
      </c>
      <c r="B5" s="118"/>
      <c r="C5" s="118"/>
      <c r="D5" s="118"/>
      <c r="E5" s="118"/>
      <c r="F5" s="10" t="s">
        <v>3799</v>
      </c>
      <c r="G5" s="11">
        <f>ROUND(J5/M14/60,2)</f>
        <v>0</v>
      </c>
      <c r="H5" s="12">
        <f>ROUND(K5/M14/60,0)</f>
        <v>0</v>
      </c>
      <c r="I5" s="13">
        <f>G4+H4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106"/>
      <c r="O5" s="107"/>
      <c r="P5" s="14">
        <v>2</v>
      </c>
      <c r="Q5" s="88"/>
      <c r="R5" s="89"/>
      <c r="S5" s="89"/>
      <c r="T5" s="89"/>
      <c r="U5" s="89"/>
      <c r="V5" s="90"/>
    </row>
    <row r="6" spans="1:23" ht="64" x14ac:dyDescent="0.35">
      <c r="A6" s="108" t="s">
        <v>3800</v>
      </c>
      <c r="B6" s="108"/>
      <c r="C6" s="108"/>
      <c r="D6" s="108"/>
      <c r="E6" s="108"/>
      <c r="F6" s="3" t="s">
        <v>3801</v>
      </c>
      <c r="G6" s="15"/>
      <c r="H6" s="12">
        <f t="shared" ref="H6:H10" si="0">G6*0.23</f>
        <v>0</v>
      </c>
      <c r="I6" s="31">
        <f>ROUND(G6+H6,2)</f>
        <v>0</v>
      </c>
      <c r="J6" s="109" t="s">
        <v>3802</v>
      </c>
      <c r="K6" s="110"/>
      <c r="L6" s="111"/>
      <c r="P6" s="9" t="s">
        <v>3793</v>
      </c>
      <c r="Q6" s="1" t="s">
        <v>3794</v>
      </c>
      <c r="S6" s="5"/>
      <c r="T6" s="5"/>
    </row>
    <row r="7" spans="1:23" ht="64" x14ac:dyDescent="0.35">
      <c r="A7" s="108" t="s">
        <v>3803</v>
      </c>
      <c r="B7" s="108"/>
      <c r="C7" s="108"/>
      <c r="D7" s="108"/>
      <c r="E7" s="108"/>
      <c r="F7" s="3" t="s">
        <v>3804</v>
      </c>
      <c r="G7" s="15"/>
      <c r="H7" s="12">
        <f t="shared" si="0"/>
        <v>0</v>
      </c>
      <c r="I7" s="31">
        <f>ROUND(G6+H6,2)</f>
        <v>0</v>
      </c>
      <c r="J7" s="109" t="s">
        <v>3802</v>
      </c>
      <c r="K7" s="110"/>
      <c r="L7" s="111"/>
      <c r="P7" s="9"/>
      <c r="Q7" s="1"/>
      <c r="S7" s="5"/>
      <c r="T7" s="5"/>
    </row>
    <row r="8" spans="1:23" ht="53.5" x14ac:dyDescent="0.35">
      <c r="A8" s="108" t="s">
        <v>3805</v>
      </c>
      <c r="B8" s="108"/>
      <c r="C8" s="108"/>
      <c r="D8" s="108"/>
      <c r="E8" s="108"/>
      <c r="F8" s="3" t="s">
        <v>3806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106" t="s">
        <v>3807</v>
      </c>
      <c r="O8" s="107"/>
      <c r="P8" s="14">
        <v>1</v>
      </c>
      <c r="Q8" s="88"/>
      <c r="R8" s="89"/>
      <c r="S8" s="89"/>
      <c r="T8" s="89"/>
      <c r="U8" s="89"/>
      <c r="V8" s="90"/>
    </row>
    <row r="9" spans="1:23" ht="43" x14ac:dyDescent="0.35">
      <c r="A9" s="91" t="s">
        <v>3808</v>
      </c>
      <c r="B9" s="91"/>
      <c r="C9" s="91"/>
      <c r="D9" s="91"/>
      <c r="E9" s="91"/>
      <c r="F9" s="3" t="s">
        <v>3809</v>
      </c>
      <c r="G9" s="15"/>
      <c r="H9" s="12">
        <f t="shared" si="0"/>
        <v>0</v>
      </c>
      <c r="I9" s="31">
        <f>ROUND(G9+H9,2)</f>
        <v>0</v>
      </c>
      <c r="J9" s="92" t="s">
        <v>3802</v>
      </c>
      <c r="K9" s="93"/>
      <c r="L9" s="94"/>
      <c r="M9" s="1"/>
      <c r="N9" s="16"/>
      <c r="W9" s="17"/>
    </row>
    <row r="10" spans="1:23" ht="54" thickBot="1" x14ac:dyDescent="0.4">
      <c r="A10" s="91" t="s">
        <v>3810</v>
      </c>
      <c r="B10" s="91"/>
      <c r="C10" s="91"/>
      <c r="D10" s="91"/>
      <c r="E10" s="91"/>
      <c r="F10" s="3" t="s">
        <v>3811</v>
      </c>
      <c r="G10" s="18"/>
      <c r="H10" s="19">
        <f t="shared" si="0"/>
        <v>0</v>
      </c>
      <c r="I10" s="31">
        <f>ROUND(G10+H10,2)</f>
        <v>0</v>
      </c>
      <c r="J10" s="95" t="s">
        <v>3802</v>
      </c>
      <c r="K10" s="96"/>
      <c r="L10" s="97"/>
      <c r="M10" s="1"/>
      <c r="N10" s="1"/>
    </row>
    <row r="11" spans="1:23" ht="15" thickTop="1" x14ac:dyDescent="0.35">
      <c r="A11" s="20"/>
      <c r="B11" s="20"/>
      <c r="C11" s="20"/>
      <c r="D11" s="20"/>
      <c r="H11" s="20"/>
      <c r="I11" s="98"/>
      <c r="J11" s="99"/>
      <c r="K11" s="99"/>
      <c r="L11" s="100"/>
      <c r="M11" s="33" t="s">
        <v>3812</v>
      </c>
      <c r="N11" s="34"/>
      <c r="O11" s="1"/>
      <c r="P11" s="1"/>
      <c r="Q11" s="1"/>
      <c r="R11" s="1"/>
      <c r="S11" s="1"/>
      <c r="T11" s="1"/>
      <c r="U11" s="1"/>
      <c r="V11" s="21"/>
    </row>
    <row r="12" spans="1:23" ht="15" thickBot="1" x14ac:dyDescent="0.4">
      <c r="A12" s="20"/>
      <c r="B12" s="20"/>
      <c r="C12" s="20"/>
      <c r="D12" s="20"/>
      <c r="H12" s="22" t="s">
        <v>3813</v>
      </c>
      <c r="I12" s="101"/>
      <c r="J12" s="102"/>
      <c r="K12" s="102"/>
      <c r="L12" s="103"/>
      <c r="M12" s="104" t="s">
        <v>3814</v>
      </c>
      <c r="N12" s="105"/>
      <c r="O12" s="105"/>
      <c r="P12" s="105"/>
      <c r="Q12" s="105"/>
      <c r="R12" s="105"/>
      <c r="S12" s="105"/>
      <c r="T12" s="105"/>
      <c r="U12" s="105"/>
      <c r="V12" s="105"/>
    </row>
    <row r="13" spans="1:23" ht="15" thickTop="1" x14ac:dyDescent="0.35"/>
    <row r="14" spans="1:23" ht="34.5" customHeight="1" x14ac:dyDescent="0.3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2</v>
      </c>
      <c r="N14" s="25">
        <f>SUM(N16:N400)</f>
        <v>2</v>
      </c>
      <c r="P14" s="86" t="s">
        <v>3815</v>
      </c>
      <c r="Q14" s="87"/>
      <c r="R14" s="87"/>
      <c r="S14" s="87"/>
      <c r="T14" s="86" t="s">
        <v>3816</v>
      </c>
      <c r="U14" s="87"/>
      <c r="V14" s="87"/>
      <c r="W14" s="87"/>
    </row>
    <row r="15" spans="1:23" ht="73.5" x14ac:dyDescent="0.35">
      <c r="A15" s="35" t="s">
        <v>1</v>
      </c>
      <c r="B15" s="35" t="s">
        <v>2</v>
      </c>
      <c r="C15" s="36" t="s">
        <v>3</v>
      </c>
      <c r="D15" s="37" t="s">
        <v>4</v>
      </c>
      <c r="E15" s="37" t="s">
        <v>5</v>
      </c>
      <c r="F15" s="37" t="s">
        <v>6</v>
      </c>
      <c r="G15" s="37" t="s">
        <v>7</v>
      </c>
      <c r="H15" s="37" t="s">
        <v>8</v>
      </c>
      <c r="I15" s="37" t="s">
        <v>9</v>
      </c>
      <c r="J15" s="37" t="s">
        <v>10</v>
      </c>
      <c r="K15" s="37" t="s">
        <v>11</v>
      </c>
      <c r="L15" s="37" t="s">
        <v>12</v>
      </c>
      <c r="M15" s="37" t="s">
        <v>13</v>
      </c>
      <c r="N15" s="37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35">
      <c r="A16" s="38">
        <v>3345693</v>
      </c>
      <c r="B16" s="38" t="s">
        <v>2863</v>
      </c>
      <c r="C16" s="39" t="s">
        <v>2864</v>
      </c>
      <c r="D16" s="40" t="s">
        <v>14</v>
      </c>
      <c r="E16" s="40" t="s">
        <v>49</v>
      </c>
      <c r="F16" s="40" t="s">
        <v>127</v>
      </c>
      <c r="G16" s="40" t="s">
        <v>2865</v>
      </c>
      <c r="H16" s="40" t="s">
        <v>127</v>
      </c>
      <c r="I16" s="40" t="s">
        <v>2866</v>
      </c>
      <c r="J16" s="40" t="s">
        <v>2867</v>
      </c>
      <c r="K16" s="41">
        <v>30</v>
      </c>
      <c r="L16" s="40">
        <v>638928</v>
      </c>
      <c r="M16" s="40">
        <v>468017</v>
      </c>
      <c r="N16" s="40">
        <v>1</v>
      </c>
      <c r="O16" s="42"/>
      <c r="P16" s="42"/>
      <c r="Q16" s="42"/>
      <c r="R16" s="17">
        <f>ROUND(Q16*0.23,2)</f>
        <v>0</v>
      </c>
      <c r="S16" s="27">
        <f>ROUND(Q16,2)+R16</f>
        <v>0</v>
      </c>
      <c r="T16" s="42"/>
      <c r="U16" s="42"/>
      <c r="V16" s="17">
        <f>ROUND(U16*0.23,2)</f>
        <v>0</v>
      </c>
      <c r="W16" s="27">
        <f>ROUND(U16,2)+V16</f>
        <v>0</v>
      </c>
    </row>
    <row r="17" spans="1:23" x14ac:dyDescent="0.35">
      <c r="A17" s="38">
        <v>3344598</v>
      </c>
      <c r="B17" s="38" t="s">
        <v>2877</v>
      </c>
      <c r="C17" s="39" t="s">
        <v>2878</v>
      </c>
      <c r="D17" s="40" t="s">
        <v>14</v>
      </c>
      <c r="E17" s="40" t="s">
        <v>49</v>
      </c>
      <c r="F17" s="40" t="s">
        <v>127</v>
      </c>
      <c r="G17" s="40" t="s">
        <v>2865</v>
      </c>
      <c r="H17" s="40" t="s">
        <v>127</v>
      </c>
      <c r="I17" s="40" t="s">
        <v>47</v>
      </c>
      <c r="J17" s="40" t="s">
        <v>48</v>
      </c>
      <c r="K17" s="41">
        <v>50</v>
      </c>
      <c r="L17" s="40">
        <v>635944</v>
      </c>
      <c r="M17" s="40">
        <v>467361</v>
      </c>
      <c r="N17" s="40">
        <v>1</v>
      </c>
      <c r="O17" s="42"/>
      <c r="P17" s="42"/>
      <c r="Q17" s="42"/>
      <c r="R17" s="17">
        <f>ROUND(Q17*0.23,2)</f>
        <v>0</v>
      </c>
      <c r="S17" s="27">
        <f>ROUND(Q17,2)+R17</f>
        <v>0</v>
      </c>
      <c r="T17" s="42"/>
      <c r="U17" s="42"/>
      <c r="V17" s="17">
        <f>ROUND(U17*0.23,2)</f>
        <v>0</v>
      </c>
      <c r="W17" s="27">
        <f>ROUND(U17,2)+V17</f>
        <v>0</v>
      </c>
    </row>
  </sheetData>
  <sheetProtection algorithmName="SHA-512" hashValue="KVNZG9u4rPYOD6HalwzZJjctmUD1Cl197+yafz6qpFXIcZlyzkkLnL0O0yVMt/HYvPNMwtr+IZZ4/maQtHAkUg==" saltValue="YPM9ql9Ycxqs8lYw3MlfSA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7"/>
  <sheetViews>
    <sheetView topLeftCell="A10" workbookViewId="0">
      <selection activeCell="T16" sqref="T16:U17"/>
    </sheetView>
  </sheetViews>
  <sheetFormatPr defaultColWidth="8.7265625" defaultRowHeight="14.5" x14ac:dyDescent="0.35"/>
  <cols>
    <col min="1" max="1" width="8.7265625" style="4"/>
    <col min="2" max="2" width="12.54296875" style="4" customWidth="1"/>
    <col min="3" max="11" width="8.7265625" style="4"/>
    <col min="12" max="12" width="14.54296875" style="4" customWidth="1"/>
    <col min="13" max="14" width="8.7265625" style="4"/>
    <col min="15" max="15" width="15.453125" style="4" customWidth="1"/>
    <col min="16" max="16" width="12.81640625" style="4" customWidth="1"/>
    <col min="17" max="17" width="19.54296875" style="4" customWidth="1"/>
    <col min="18" max="18" width="8.7265625" style="4"/>
    <col min="19" max="19" width="14.26953125" style="4" customWidth="1"/>
    <col min="20" max="20" width="8.7265625" style="4"/>
    <col min="21" max="21" width="18.81640625" style="4" customWidth="1"/>
    <col min="22" max="22" width="8.7265625" style="4"/>
    <col min="23" max="23" width="15.26953125" style="4" customWidth="1"/>
    <col min="24" max="16384" width="8.7265625" style="4"/>
  </cols>
  <sheetData>
    <row r="1" spans="1:23" ht="15" thickBot="1" x14ac:dyDescent="0.4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" thickTop="1" x14ac:dyDescent="0.35">
      <c r="A2" s="1">
        <v>36</v>
      </c>
      <c r="B2" s="1">
        <f>M14</f>
        <v>2</v>
      </c>
      <c r="C2" s="1" t="str">
        <f>E16</f>
        <v>PIASECZYŃSKI</v>
      </c>
      <c r="D2" s="1"/>
      <c r="E2" s="1"/>
      <c r="F2" s="1"/>
      <c r="G2" s="112" t="s">
        <v>3787</v>
      </c>
      <c r="H2" s="113"/>
      <c r="I2" s="114"/>
      <c r="J2" s="115" t="s">
        <v>3788</v>
      </c>
      <c r="K2" s="116"/>
      <c r="L2" s="117"/>
      <c r="Q2" s="5"/>
      <c r="R2" s="5"/>
      <c r="S2" s="5"/>
      <c r="T2" s="5"/>
    </row>
    <row r="3" spans="1:23" x14ac:dyDescent="0.3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2" x14ac:dyDescent="0.35">
      <c r="A4" s="118" t="s">
        <v>3795</v>
      </c>
      <c r="B4" s="118"/>
      <c r="C4" s="118"/>
      <c r="D4" s="118"/>
      <c r="E4" s="118"/>
      <c r="F4" s="10" t="s">
        <v>3796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106" t="s">
        <v>3797</v>
      </c>
      <c r="O4" s="107"/>
      <c r="P4" s="14">
        <v>1</v>
      </c>
      <c r="Q4" s="88"/>
      <c r="R4" s="89"/>
      <c r="S4" s="89"/>
      <c r="T4" s="89"/>
      <c r="U4" s="89"/>
      <c r="V4" s="90"/>
    </row>
    <row r="5" spans="1:23" ht="42" x14ac:dyDescent="0.35">
      <c r="A5" s="118" t="s">
        <v>3798</v>
      </c>
      <c r="B5" s="118"/>
      <c r="C5" s="118"/>
      <c r="D5" s="118"/>
      <c r="E5" s="118"/>
      <c r="F5" s="10" t="s">
        <v>3799</v>
      </c>
      <c r="G5" s="11">
        <f>ROUND(J5/M14/60,2)</f>
        <v>0</v>
      </c>
      <c r="H5" s="12">
        <f>ROUND(K5/M14/60,0)</f>
        <v>0</v>
      </c>
      <c r="I5" s="13">
        <f>G4+H4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106"/>
      <c r="O5" s="107"/>
      <c r="P5" s="14">
        <v>2</v>
      </c>
      <c r="Q5" s="88"/>
      <c r="R5" s="89"/>
      <c r="S5" s="89"/>
      <c r="T5" s="89"/>
      <c r="U5" s="89"/>
      <c r="V5" s="90"/>
    </row>
    <row r="6" spans="1:23" ht="64" x14ac:dyDescent="0.35">
      <c r="A6" s="108" t="s">
        <v>3800</v>
      </c>
      <c r="B6" s="108"/>
      <c r="C6" s="108"/>
      <c r="D6" s="108"/>
      <c r="E6" s="108"/>
      <c r="F6" s="3" t="s">
        <v>3801</v>
      </c>
      <c r="G6" s="15"/>
      <c r="H6" s="12">
        <f t="shared" ref="H6:H10" si="0">G6*0.23</f>
        <v>0</v>
      </c>
      <c r="I6" s="31">
        <f>ROUND(G6+H6,2)</f>
        <v>0</v>
      </c>
      <c r="J6" s="109" t="s">
        <v>3802</v>
      </c>
      <c r="K6" s="110"/>
      <c r="L6" s="111"/>
      <c r="P6" s="9" t="s">
        <v>3793</v>
      </c>
      <c r="Q6" s="1" t="s">
        <v>3794</v>
      </c>
      <c r="S6" s="5"/>
      <c r="T6" s="5"/>
    </row>
    <row r="7" spans="1:23" ht="64" x14ac:dyDescent="0.35">
      <c r="A7" s="108" t="s">
        <v>3803</v>
      </c>
      <c r="B7" s="108"/>
      <c r="C7" s="108"/>
      <c r="D7" s="108"/>
      <c r="E7" s="108"/>
      <c r="F7" s="3" t="s">
        <v>3804</v>
      </c>
      <c r="G7" s="15"/>
      <c r="H7" s="12">
        <f t="shared" si="0"/>
        <v>0</v>
      </c>
      <c r="I7" s="31">
        <f>ROUND(G6+H6,2)</f>
        <v>0</v>
      </c>
      <c r="J7" s="109" t="s">
        <v>3802</v>
      </c>
      <c r="K7" s="110"/>
      <c r="L7" s="111"/>
      <c r="P7" s="9"/>
      <c r="Q7" s="1"/>
      <c r="S7" s="5"/>
      <c r="T7" s="5"/>
    </row>
    <row r="8" spans="1:23" ht="53.5" x14ac:dyDescent="0.35">
      <c r="A8" s="108" t="s">
        <v>3805</v>
      </c>
      <c r="B8" s="108"/>
      <c r="C8" s="108"/>
      <c r="D8" s="108"/>
      <c r="E8" s="108"/>
      <c r="F8" s="3" t="s">
        <v>3806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106" t="s">
        <v>3807</v>
      </c>
      <c r="O8" s="107"/>
      <c r="P8" s="14">
        <v>1</v>
      </c>
      <c r="Q8" s="88"/>
      <c r="R8" s="89"/>
      <c r="S8" s="89"/>
      <c r="T8" s="89"/>
      <c r="U8" s="89"/>
      <c r="V8" s="90"/>
    </row>
    <row r="9" spans="1:23" ht="43" x14ac:dyDescent="0.35">
      <c r="A9" s="91" t="s">
        <v>3808</v>
      </c>
      <c r="B9" s="91"/>
      <c r="C9" s="91"/>
      <c r="D9" s="91"/>
      <c r="E9" s="91"/>
      <c r="F9" s="3" t="s">
        <v>3809</v>
      </c>
      <c r="G9" s="15"/>
      <c r="H9" s="12">
        <f t="shared" si="0"/>
        <v>0</v>
      </c>
      <c r="I9" s="31">
        <f>ROUND(G9+H9,2)</f>
        <v>0</v>
      </c>
      <c r="J9" s="92" t="s">
        <v>3802</v>
      </c>
      <c r="K9" s="93"/>
      <c r="L9" s="94"/>
      <c r="M9" s="1"/>
      <c r="N9" s="16"/>
      <c r="W9" s="17"/>
    </row>
    <row r="10" spans="1:23" ht="54" thickBot="1" x14ac:dyDescent="0.4">
      <c r="A10" s="91" t="s">
        <v>3810</v>
      </c>
      <c r="B10" s="91"/>
      <c r="C10" s="91"/>
      <c r="D10" s="91"/>
      <c r="E10" s="91"/>
      <c r="F10" s="3" t="s">
        <v>3811</v>
      </c>
      <c r="G10" s="18"/>
      <c r="H10" s="19">
        <f t="shared" si="0"/>
        <v>0</v>
      </c>
      <c r="I10" s="31">
        <f>ROUND(G10+H10,2)</f>
        <v>0</v>
      </c>
      <c r="J10" s="95" t="s">
        <v>3802</v>
      </c>
      <c r="K10" s="96"/>
      <c r="L10" s="97"/>
      <c r="M10" s="1"/>
      <c r="N10" s="1"/>
    </row>
    <row r="11" spans="1:23" ht="15" thickTop="1" x14ac:dyDescent="0.35">
      <c r="A11" s="20"/>
      <c r="B11" s="20"/>
      <c r="C11" s="20"/>
      <c r="D11" s="20"/>
      <c r="H11" s="20"/>
      <c r="I11" s="98"/>
      <c r="J11" s="99"/>
      <c r="K11" s="99"/>
      <c r="L11" s="100"/>
      <c r="M11" s="33" t="s">
        <v>3812</v>
      </c>
      <c r="N11" s="34"/>
      <c r="O11" s="1"/>
      <c r="P11" s="1"/>
      <c r="Q11" s="1"/>
      <c r="R11" s="1"/>
      <c r="S11" s="1"/>
      <c r="T11" s="1"/>
      <c r="U11" s="1"/>
      <c r="V11" s="21"/>
    </row>
    <row r="12" spans="1:23" ht="15" thickBot="1" x14ac:dyDescent="0.4">
      <c r="A12" s="20"/>
      <c r="B12" s="20"/>
      <c r="C12" s="20"/>
      <c r="D12" s="20"/>
      <c r="H12" s="22" t="s">
        <v>3813</v>
      </c>
      <c r="I12" s="101"/>
      <c r="J12" s="102"/>
      <c r="K12" s="102"/>
      <c r="L12" s="103"/>
      <c r="M12" s="104" t="s">
        <v>3814</v>
      </c>
      <c r="N12" s="105"/>
      <c r="O12" s="105"/>
      <c r="P12" s="105"/>
      <c r="Q12" s="105"/>
      <c r="R12" s="105"/>
      <c r="S12" s="105"/>
      <c r="T12" s="105"/>
      <c r="U12" s="105"/>
      <c r="V12" s="105"/>
    </row>
    <row r="13" spans="1:23" ht="15" thickTop="1" x14ac:dyDescent="0.35"/>
    <row r="14" spans="1:23" ht="34.5" customHeight="1" x14ac:dyDescent="0.3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2</v>
      </c>
      <c r="N14" s="25">
        <f>SUM(N16:N400)</f>
        <v>2</v>
      </c>
      <c r="P14" s="86" t="s">
        <v>3815</v>
      </c>
      <c r="Q14" s="87"/>
      <c r="R14" s="87"/>
      <c r="S14" s="87"/>
      <c r="T14" s="86" t="s">
        <v>3816</v>
      </c>
      <c r="U14" s="87"/>
      <c r="V14" s="87"/>
      <c r="W14" s="87"/>
    </row>
    <row r="15" spans="1:23" ht="73.5" x14ac:dyDescent="0.35">
      <c r="A15" s="35" t="s">
        <v>1</v>
      </c>
      <c r="B15" s="35" t="s">
        <v>2</v>
      </c>
      <c r="C15" s="36" t="s">
        <v>3</v>
      </c>
      <c r="D15" s="37" t="s">
        <v>4</v>
      </c>
      <c r="E15" s="37" t="s">
        <v>5</v>
      </c>
      <c r="F15" s="37" t="s">
        <v>6</v>
      </c>
      <c r="G15" s="37" t="s">
        <v>7</v>
      </c>
      <c r="H15" s="37" t="s">
        <v>8</v>
      </c>
      <c r="I15" s="37" t="s">
        <v>9</v>
      </c>
      <c r="J15" s="37" t="s">
        <v>10</v>
      </c>
      <c r="K15" s="37" t="s">
        <v>11</v>
      </c>
      <c r="L15" s="37" t="s">
        <v>12</v>
      </c>
      <c r="M15" s="37" t="s">
        <v>13</v>
      </c>
      <c r="N15" s="37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35">
      <c r="A16" s="38">
        <v>3340864</v>
      </c>
      <c r="B16" s="38" t="s">
        <v>2872</v>
      </c>
      <c r="C16" s="39" t="s">
        <v>2873</v>
      </c>
      <c r="D16" s="40" t="s">
        <v>14</v>
      </c>
      <c r="E16" s="40" t="s">
        <v>49</v>
      </c>
      <c r="F16" s="40" t="s">
        <v>127</v>
      </c>
      <c r="G16" s="40" t="s">
        <v>2865</v>
      </c>
      <c r="H16" s="40" t="s">
        <v>127</v>
      </c>
      <c r="I16" s="40" t="s">
        <v>2870</v>
      </c>
      <c r="J16" s="40" t="s">
        <v>2871</v>
      </c>
      <c r="K16" s="41">
        <v>20</v>
      </c>
      <c r="L16" s="40">
        <v>639073</v>
      </c>
      <c r="M16" s="40">
        <v>469615</v>
      </c>
      <c r="N16" s="40">
        <v>1</v>
      </c>
      <c r="O16" s="42"/>
      <c r="P16" s="42"/>
      <c r="Q16" s="42"/>
      <c r="R16" s="17">
        <f>ROUND(Q16*0.23,2)</f>
        <v>0</v>
      </c>
      <c r="S16" s="27">
        <f>ROUND(Q16,2)+R16</f>
        <v>0</v>
      </c>
      <c r="T16" s="42"/>
      <c r="U16" s="42"/>
      <c r="V16" s="17">
        <f>ROUND(U16*0.23,2)</f>
        <v>0</v>
      </c>
      <c r="W16" s="27">
        <f>ROUND(U16,2)+V16</f>
        <v>0</v>
      </c>
    </row>
    <row r="17" spans="1:23" x14ac:dyDescent="0.35">
      <c r="A17" s="38">
        <v>3342252</v>
      </c>
      <c r="B17" s="38" t="s">
        <v>2903</v>
      </c>
      <c r="C17" s="39" t="s">
        <v>2904</v>
      </c>
      <c r="D17" s="40" t="s">
        <v>14</v>
      </c>
      <c r="E17" s="40" t="s">
        <v>49</v>
      </c>
      <c r="F17" s="40" t="s">
        <v>127</v>
      </c>
      <c r="G17" s="40" t="s">
        <v>2865</v>
      </c>
      <c r="H17" s="40" t="s">
        <v>127</v>
      </c>
      <c r="I17" s="40" t="s">
        <v>2905</v>
      </c>
      <c r="J17" s="40" t="s">
        <v>2906</v>
      </c>
      <c r="K17" s="41">
        <v>14</v>
      </c>
      <c r="L17" s="40">
        <v>640327</v>
      </c>
      <c r="M17" s="40">
        <v>470145</v>
      </c>
      <c r="N17" s="40">
        <v>1</v>
      </c>
      <c r="O17" s="42"/>
      <c r="P17" s="42"/>
      <c r="Q17" s="42"/>
      <c r="R17" s="17">
        <f>ROUND(Q17*0.23,2)</f>
        <v>0</v>
      </c>
      <c r="S17" s="27">
        <f>ROUND(Q17,2)+R17</f>
        <v>0</v>
      </c>
      <c r="T17" s="42"/>
      <c r="U17" s="42"/>
      <c r="V17" s="17">
        <f>ROUND(U17*0.23,2)</f>
        <v>0</v>
      </c>
      <c r="W17" s="27">
        <f>ROUND(U17,2)+V17</f>
        <v>0</v>
      </c>
    </row>
  </sheetData>
  <sheetProtection algorithmName="SHA-512" hashValue="QMPTz75QIlUGtT+o+FXgXV86BPe4IjCH+cqLZQZ2w12xOBz9IJAJ1YMIHKk5dV1XxL0EJaNbRZWKhWrVBciqTg==" saltValue="uCdEhduDaUrvuD+GipKbtg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0"/>
  <sheetViews>
    <sheetView topLeftCell="A10" workbookViewId="0">
      <selection activeCell="T16" sqref="T16:U20"/>
    </sheetView>
  </sheetViews>
  <sheetFormatPr defaultColWidth="8.7265625" defaultRowHeight="14.5" x14ac:dyDescent="0.35"/>
  <cols>
    <col min="1" max="1" width="8.7265625" style="4"/>
    <col min="2" max="2" width="12.54296875" style="4" customWidth="1"/>
    <col min="3" max="11" width="8.7265625" style="4"/>
    <col min="12" max="12" width="14.54296875" style="4" customWidth="1"/>
    <col min="13" max="14" width="8.7265625" style="4"/>
    <col min="15" max="15" width="15.453125" style="4" customWidth="1"/>
    <col min="16" max="16" width="12.81640625" style="4" customWidth="1"/>
    <col min="17" max="17" width="19.54296875" style="4" customWidth="1"/>
    <col min="18" max="18" width="8.7265625" style="4"/>
    <col min="19" max="19" width="14.26953125" style="4" customWidth="1"/>
    <col min="20" max="20" width="8.7265625" style="4"/>
    <col min="21" max="21" width="18.81640625" style="4" customWidth="1"/>
    <col min="22" max="22" width="8.7265625" style="4"/>
    <col min="23" max="23" width="15.26953125" style="4" customWidth="1"/>
    <col min="24" max="16384" width="8.7265625" style="4"/>
  </cols>
  <sheetData>
    <row r="1" spans="1:23" ht="15" thickBot="1" x14ac:dyDescent="0.4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" thickTop="1" x14ac:dyDescent="0.35">
      <c r="A2" s="1">
        <v>35</v>
      </c>
      <c r="B2" s="1">
        <f>M14</f>
        <v>5</v>
      </c>
      <c r="C2" s="1" t="str">
        <f>E16</f>
        <v>PIASECZYŃSKI</v>
      </c>
      <c r="D2" s="1"/>
      <c r="E2" s="1"/>
      <c r="F2" s="1"/>
      <c r="G2" s="112" t="s">
        <v>3787</v>
      </c>
      <c r="H2" s="113"/>
      <c r="I2" s="114"/>
      <c r="J2" s="115" t="s">
        <v>3788</v>
      </c>
      <c r="K2" s="116"/>
      <c r="L2" s="117"/>
      <c r="Q2" s="5"/>
      <c r="R2" s="5"/>
      <c r="S2" s="5"/>
      <c r="T2" s="5"/>
    </row>
    <row r="3" spans="1:23" x14ac:dyDescent="0.3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2" x14ac:dyDescent="0.35">
      <c r="A4" s="118" t="s">
        <v>3795</v>
      </c>
      <c r="B4" s="118"/>
      <c r="C4" s="118"/>
      <c r="D4" s="118"/>
      <c r="E4" s="118"/>
      <c r="F4" s="10" t="s">
        <v>3796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106" t="s">
        <v>3797</v>
      </c>
      <c r="O4" s="107"/>
      <c r="P4" s="14">
        <v>1</v>
      </c>
      <c r="Q4" s="88"/>
      <c r="R4" s="89"/>
      <c r="S4" s="89"/>
      <c r="T4" s="89"/>
      <c r="U4" s="89"/>
      <c r="V4" s="90"/>
    </row>
    <row r="5" spans="1:23" ht="42" x14ac:dyDescent="0.35">
      <c r="A5" s="118" t="s">
        <v>3798</v>
      </c>
      <c r="B5" s="118"/>
      <c r="C5" s="118"/>
      <c r="D5" s="118"/>
      <c r="E5" s="118"/>
      <c r="F5" s="10" t="s">
        <v>3799</v>
      </c>
      <c r="G5" s="11">
        <f>ROUND(J5/M14/60,2)</f>
        <v>0</v>
      </c>
      <c r="H5" s="12">
        <f>ROUND(K5/M14/60,0)</f>
        <v>0</v>
      </c>
      <c r="I5" s="13">
        <f>G4+H4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106"/>
      <c r="O5" s="107"/>
      <c r="P5" s="14">
        <v>2</v>
      </c>
      <c r="Q5" s="88"/>
      <c r="R5" s="89"/>
      <c r="S5" s="89"/>
      <c r="T5" s="89"/>
      <c r="U5" s="89"/>
      <c r="V5" s="90"/>
    </row>
    <row r="6" spans="1:23" ht="64" x14ac:dyDescent="0.35">
      <c r="A6" s="108" t="s">
        <v>3800</v>
      </c>
      <c r="B6" s="108"/>
      <c r="C6" s="108"/>
      <c r="D6" s="108"/>
      <c r="E6" s="108"/>
      <c r="F6" s="3" t="s">
        <v>3801</v>
      </c>
      <c r="G6" s="15"/>
      <c r="H6" s="12">
        <f t="shared" ref="H6:H10" si="0">G6*0.23</f>
        <v>0</v>
      </c>
      <c r="I6" s="31">
        <f>ROUND(G6+H6,2)</f>
        <v>0</v>
      </c>
      <c r="J6" s="109" t="s">
        <v>3802</v>
      </c>
      <c r="K6" s="110"/>
      <c r="L6" s="111"/>
      <c r="P6" s="9" t="s">
        <v>3793</v>
      </c>
      <c r="Q6" s="1" t="s">
        <v>3794</v>
      </c>
      <c r="S6" s="5"/>
      <c r="T6" s="5"/>
    </row>
    <row r="7" spans="1:23" ht="64" x14ac:dyDescent="0.35">
      <c r="A7" s="108" t="s">
        <v>3803</v>
      </c>
      <c r="B7" s="108"/>
      <c r="C7" s="108"/>
      <c r="D7" s="108"/>
      <c r="E7" s="108"/>
      <c r="F7" s="3" t="s">
        <v>3804</v>
      </c>
      <c r="G7" s="15"/>
      <c r="H7" s="12">
        <f t="shared" si="0"/>
        <v>0</v>
      </c>
      <c r="I7" s="31">
        <f>ROUND(G6+H6,2)</f>
        <v>0</v>
      </c>
      <c r="J7" s="109" t="s">
        <v>3802</v>
      </c>
      <c r="K7" s="110"/>
      <c r="L7" s="111"/>
      <c r="P7" s="9"/>
      <c r="Q7" s="1"/>
      <c r="S7" s="5"/>
      <c r="T7" s="5"/>
    </row>
    <row r="8" spans="1:23" ht="53.5" x14ac:dyDescent="0.35">
      <c r="A8" s="108" t="s">
        <v>3805</v>
      </c>
      <c r="B8" s="108"/>
      <c r="C8" s="108"/>
      <c r="D8" s="108"/>
      <c r="E8" s="108"/>
      <c r="F8" s="3" t="s">
        <v>3806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106" t="s">
        <v>3807</v>
      </c>
      <c r="O8" s="107"/>
      <c r="P8" s="14">
        <v>1</v>
      </c>
      <c r="Q8" s="88"/>
      <c r="R8" s="89"/>
      <c r="S8" s="89"/>
      <c r="T8" s="89"/>
      <c r="U8" s="89"/>
      <c r="V8" s="90"/>
    </row>
    <row r="9" spans="1:23" ht="43" x14ac:dyDescent="0.35">
      <c r="A9" s="91" t="s">
        <v>3808</v>
      </c>
      <c r="B9" s="91"/>
      <c r="C9" s="91"/>
      <c r="D9" s="91"/>
      <c r="E9" s="91"/>
      <c r="F9" s="3" t="s">
        <v>3809</v>
      </c>
      <c r="G9" s="15"/>
      <c r="H9" s="12">
        <f t="shared" si="0"/>
        <v>0</v>
      </c>
      <c r="I9" s="31">
        <f>ROUND(G9+H9,2)</f>
        <v>0</v>
      </c>
      <c r="J9" s="92" t="s">
        <v>3802</v>
      </c>
      <c r="K9" s="93"/>
      <c r="L9" s="94"/>
      <c r="M9" s="1"/>
      <c r="N9" s="16"/>
      <c r="W9" s="17"/>
    </row>
    <row r="10" spans="1:23" ht="54" thickBot="1" x14ac:dyDescent="0.4">
      <c r="A10" s="91" t="s">
        <v>3810</v>
      </c>
      <c r="B10" s="91"/>
      <c r="C10" s="91"/>
      <c r="D10" s="91"/>
      <c r="E10" s="91"/>
      <c r="F10" s="3" t="s">
        <v>3811</v>
      </c>
      <c r="G10" s="18"/>
      <c r="H10" s="19">
        <f t="shared" si="0"/>
        <v>0</v>
      </c>
      <c r="I10" s="31">
        <f>ROUND(G10+H10,2)</f>
        <v>0</v>
      </c>
      <c r="J10" s="95" t="s">
        <v>3802</v>
      </c>
      <c r="K10" s="96"/>
      <c r="L10" s="97"/>
      <c r="M10" s="1"/>
      <c r="N10" s="1"/>
    </row>
    <row r="11" spans="1:23" ht="15" thickTop="1" x14ac:dyDescent="0.35">
      <c r="A11" s="20"/>
      <c r="B11" s="20"/>
      <c r="C11" s="20"/>
      <c r="D11" s="20"/>
      <c r="H11" s="20"/>
      <c r="I11" s="98"/>
      <c r="J11" s="99"/>
      <c r="K11" s="99"/>
      <c r="L11" s="100"/>
      <c r="M11" s="33" t="s">
        <v>3812</v>
      </c>
      <c r="N11" s="34"/>
      <c r="O11" s="1"/>
      <c r="P11" s="1"/>
      <c r="Q11" s="1"/>
      <c r="R11" s="1"/>
      <c r="S11" s="1"/>
      <c r="T11" s="1"/>
      <c r="U11" s="1"/>
      <c r="V11" s="21"/>
    </row>
    <row r="12" spans="1:23" ht="15" thickBot="1" x14ac:dyDescent="0.4">
      <c r="A12" s="20"/>
      <c r="B12" s="20"/>
      <c r="C12" s="20"/>
      <c r="D12" s="20"/>
      <c r="H12" s="22" t="s">
        <v>3813</v>
      </c>
      <c r="I12" s="101"/>
      <c r="J12" s="102"/>
      <c r="K12" s="102"/>
      <c r="L12" s="103"/>
      <c r="M12" s="104" t="s">
        <v>3814</v>
      </c>
      <c r="N12" s="105"/>
      <c r="O12" s="105"/>
      <c r="P12" s="105"/>
      <c r="Q12" s="105"/>
      <c r="R12" s="105"/>
      <c r="S12" s="105"/>
      <c r="T12" s="105"/>
      <c r="U12" s="105"/>
      <c r="V12" s="105"/>
    </row>
    <row r="13" spans="1:23" ht="15" thickTop="1" x14ac:dyDescent="0.35"/>
    <row r="14" spans="1:23" ht="34.5" customHeight="1" x14ac:dyDescent="0.3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5</v>
      </c>
      <c r="N14" s="25">
        <f>SUM(N16:N400)</f>
        <v>5</v>
      </c>
      <c r="P14" s="86" t="s">
        <v>3815</v>
      </c>
      <c r="Q14" s="87"/>
      <c r="R14" s="87"/>
      <c r="S14" s="87"/>
      <c r="T14" s="86" t="s">
        <v>3816</v>
      </c>
      <c r="U14" s="87"/>
      <c r="V14" s="87"/>
      <c r="W14" s="87"/>
    </row>
    <row r="15" spans="1:23" ht="73.5" x14ac:dyDescent="0.35">
      <c r="A15" s="35" t="s">
        <v>1</v>
      </c>
      <c r="B15" s="35" t="s">
        <v>2</v>
      </c>
      <c r="C15" s="36" t="s">
        <v>3</v>
      </c>
      <c r="D15" s="37" t="s">
        <v>4</v>
      </c>
      <c r="E15" s="37" t="s">
        <v>5</v>
      </c>
      <c r="F15" s="37" t="s">
        <v>6</v>
      </c>
      <c r="G15" s="37" t="s">
        <v>7</v>
      </c>
      <c r="H15" s="37" t="s">
        <v>8</v>
      </c>
      <c r="I15" s="37" t="s">
        <v>9</v>
      </c>
      <c r="J15" s="37" t="s">
        <v>10</v>
      </c>
      <c r="K15" s="37" t="s">
        <v>11</v>
      </c>
      <c r="L15" s="37" t="s">
        <v>12</v>
      </c>
      <c r="M15" s="37" t="s">
        <v>13</v>
      </c>
      <c r="N15" s="37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35">
      <c r="A16" s="38">
        <v>3345793</v>
      </c>
      <c r="B16" s="38" t="s">
        <v>2868</v>
      </c>
      <c r="C16" s="39" t="s">
        <v>2869</v>
      </c>
      <c r="D16" s="40" t="s">
        <v>14</v>
      </c>
      <c r="E16" s="40" t="s">
        <v>49</v>
      </c>
      <c r="F16" s="40" t="s">
        <v>127</v>
      </c>
      <c r="G16" s="40" t="s">
        <v>2865</v>
      </c>
      <c r="H16" s="40" t="s">
        <v>127</v>
      </c>
      <c r="I16" s="40" t="s">
        <v>2870</v>
      </c>
      <c r="J16" s="40" t="s">
        <v>2871</v>
      </c>
      <c r="K16" s="41">
        <v>17</v>
      </c>
      <c r="L16" s="40">
        <v>639255</v>
      </c>
      <c r="M16" s="40">
        <v>469791</v>
      </c>
      <c r="N16" s="40">
        <v>1</v>
      </c>
      <c r="O16" s="42"/>
      <c r="P16" s="42"/>
      <c r="Q16" s="42"/>
      <c r="R16" s="17">
        <f>ROUND(Q16*0.23,2)</f>
        <v>0</v>
      </c>
      <c r="S16" s="27">
        <f>ROUND(Q16,2)+R16</f>
        <v>0</v>
      </c>
      <c r="T16" s="42"/>
      <c r="U16" s="42"/>
      <c r="V16" s="17">
        <f>ROUND(U16*0.23,2)</f>
        <v>0</v>
      </c>
      <c r="W16" s="27">
        <f>ROUND(U16,2)+V16</f>
        <v>0</v>
      </c>
    </row>
    <row r="17" spans="1:23" x14ac:dyDescent="0.35">
      <c r="A17" s="38">
        <v>3341342</v>
      </c>
      <c r="B17" s="38" t="s">
        <v>2889</v>
      </c>
      <c r="C17" s="39" t="s">
        <v>2890</v>
      </c>
      <c r="D17" s="40" t="s">
        <v>14</v>
      </c>
      <c r="E17" s="40" t="s">
        <v>49</v>
      </c>
      <c r="F17" s="40" t="s">
        <v>127</v>
      </c>
      <c r="G17" s="40" t="s">
        <v>2865</v>
      </c>
      <c r="H17" s="40" t="s">
        <v>127</v>
      </c>
      <c r="I17" s="40" t="s">
        <v>2891</v>
      </c>
      <c r="J17" s="40" t="s">
        <v>2892</v>
      </c>
      <c r="K17" s="41">
        <v>10</v>
      </c>
      <c r="L17" s="40">
        <v>638598</v>
      </c>
      <c r="M17" s="40">
        <v>468374</v>
      </c>
      <c r="N17" s="40">
        <v>1</v>
      </c>
      <c r="O17" s="42"/>
      <c r="P17" s="42"/>
      <c r="Q17" s="42"/>
      <c r="R17" s="17">
        <f t="shared" ref="R17:R20" si="1">ROUND(Q17*0.23,2)</f>
        <v>0</v>
      </c>
      <c r="S17" s="27">
        <f t="shared" ref="S17:S20" si="2">ROUND(Q17,2)+R17</f>
        <v>0</v>
      </c>
      <c r="T17" s="42"/>
      <c r="U17" s="42"/>
      <c r="V17" s="17">
        <f t="shared" ref="V17:V20" si="3">ROUND(U17*0.23,2)</f>
        <v>0</v>
      </c>
      <c r="W17" s="27">
        <f t="shared" ref="W17:W20" si="4">ROUND(U17,2)+V17</f>
        <v>0</v>
      </c>
    </row>
    <row r="18" spans="1:23" x14ac:dyDescent="0.35">
      <c r="A18" s="38">
        <v>3341343</v>
      </c>
      <c r="B18" s="38" t="s">
        <v>2893</v>
      </c>
      <c r="C18" s="39" t="s">
        <v>2894</v>
      </c>
      <c r="D18" s="40" t="s">
        <v>14</v>
      </c>
      <c r="E18" s="40" t="s">
        <v>49</v>
      </c>
      <c r="F18" s="40" t="s">
        <v>127</v>
      </c>
      <c r="G18" s="40" t="s">
        <v>2865</v>
      </c>
      <c r="H18" s="40" t="s">
        <v>127</v>
      </c>
      <c r="I18" s="40" t="s">
        <v>2891</v>
      </c>
      <c r="J18" s="40" t="s">
        <v>2892</v>
      </c>
      <c r="K18" s="41">
        <v>12</v>
      </c>
      <c r="L18" s="40">
        <v>638618</v>
      </c>
      <c r="M18" s="40">
        <v>468295</v>
      </c>
      <c r="N18" s="40">
        <v>1</v>
      </c>
      <c r="O18" s="42"/>
      <c r="P18" s="42"/>
      <c r="Q18" s="42"/>
      <c r="R18" s="17">
        <f t="shared" si="1"/>
        <v>0</v>
      </c>
      <c r="S18" s="27">
        <f t="shared" si="2"/>
        <v>0</v>
      </c>
      <c r="T18" s="42"/>
      <c r="U18" s="42"/>
      <c r="V18" s="17">
        <f t="shared" si="3"/>
        <v>0</v>
      </c>
      <c r="W18" s="27">
        <f t="shared" si="4"/>
        <v>0</v>
      </c>
    </row>
    <row r="19" spans="1:23" x14ac:dyDescent="0.35">
      <c r="A19" s="38">
        <v>3346795</v>
      </c>
      <c r="B19" s="38" t="s">
        <v>2895</v>
      </c>
      <c r="C19" s="39" t="s">
        <v>2896</v>
      </c>
      <c r="D19" s="40" t="s">
        <v>14</v>
      </c>
      <c r="E19" s="40" t="s">
        <v>49</v>
      </c>
      <c r="F19" s="40" t="s">
        <v>127</v>
      </c>
      <c r="G19" s="40" t="s">
        <v>2865</v>
      </c>
      <c r="H19" s="40" t="s">
        <v>127</v>
      </c>
      <c r="I19" s="40" t="s">
        <v>2897</v>
      </c>
      <c r="J19" s="40" t="s">
        <v>2898</v>
      </c>
      <c r="K19" s="41">
        <v>18</v>
      </c>
      <c r="L19" s="40">
        <v>639035</v>
      </c>
      <c r="M19" s="40">
        <v>468470</v>
      </c>
      <c r="N19" s="40">
        <v>1</v>
      </c>
      <c r="O19" s="42"/>
      <c r="P19" s="42"/>
      <c r="Q19" s="42"/>
      <c r="R19" s="17">
        <f t="shared" si="1"/>
        <v>0</v>
      </c>
      <c r="S19" s="27">
        <f t="shared" si="2"/>
        <v>0</v>
      </c>
      <c r="T19" s="42"/>
      <c r="U19" s="42"/>
      <c r="V19" s="17">
        <f t="shared" si="3"/>
        <v>0</v>
      </c>
      <c r="W19" s="27">
        <f t="shared" si="4"/>
        <v>0</v>
      </c>
    </row>
    <row r="20" spans="1:23" x14ac:dyDescent="0.35">
      <c r="A20" s="38">
        <v>3340859</v>
      </c>
      <c r="B20" s="38" t="s">
        <v>2899</v>
      </c>
      <c r="C20" s="39" t="s">
        <v>2900</v>
      </c>
      <c r="D20" s="40" t="s">
        <v>14</v>
      </c>
      <c r="E20" s="40" t="s">
        <v>49</v>
      </c>
      <c r="F20" s="40" t="s">
        <v>127</v>
      </c>
      <c r="G20" s="40" t="s">
        <v>2865</v>
      </c>
      <c r="H20" s="40" t="s">
        <v>127</v>
      </c>
      <c r="I20" s="40" t="s">
        <v>2901</v>
      </c>
      <c r="J20" s="40" t="s">
        <v>2902</v>
      </c>
      <c r="K20" s="41">
        <v>14</v>
      </c>
      <c r="L20" s="40">
        <v>639021</v>
      </c>
      <c r="M20" s="40">
        <v>469832</v>
      </c>
      <c r="N20" s="40">
        <v>1</v>
      </c>
      <c r="O20" s="42"/>
      <c r="P20" s="42"/>
      <c r="Q20" s="42"/>
      <c r="R20" s="17">
        <f t="shared" si="1"/>
        <v>0</v>
      </c>
      <c r="S20" s="27">
        <f t="shared" si="2"/>
        <v>0</v>
      </c>
      <c r="T20" s="42"/>
      <c r="U20" s="42"/>
      <c r="V20" s="17">
        <f t="shared" si="3"/>
        <v>0</v>
      </c>
      <c r="W20" s="27">
        <f t="shared" si="4"/>
        <v>0</v>
      </c>
    </row>
  </sheetData>
  <sheetProtection algorithmName="SHA-512" hashValue="goergDNLSZVA7vbW0mZQ1fGoBVJ39uK6PLD4e2Kbn0pZWgCJoZtt67BQ0CtSbT/abYMiELih8OAHAFRIpOx5LQ==" saltValue="U82Obuy9tYVt5Q/xf2OzXA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6"/>
  <sheetViews>
    <sheetView topLeftCell="A4" workbookViewId="0">
      <selection activeCell="T16" sqref="T16:U16"/>
    </sheetView>
  </sheetViews>
  <sheetFormatPr defaultColWidth="8.7265625" defaultRowHeight="14.5" x14ac:dyDescent="0.35"/>
  <cols>
    <col min="1" max="1" width="8.7265625" style="4"/>
    <col min="2" max="2" width="12.54296875" style="4" customWidth="1"/>
    <col min="3" max="11" width="8.7265625" style="4"/>
    <col min="12" max="12" width="14.54296875" style="4" customWidth="1"/>
    <col min="13" max="14" width="8.7265625" style="4"/>
    <col min="15" max="15" width="15.453125" style="4" customWidth="1"/>
    <col min="16" max="16" width="12.81640625" style="4" customWidth="1"/>
    <col min="17" max="17" width="19.54296875" style="4" customWidth="1"/>
    <col min="18" max="18" width="8.7265625" style="4"/>
    <col min="19" max="19" width="14.26953125" style="4" customWidth="1"/>
    <col min="20" max="20" width="8.7265625" style="4"/>
    <col min="21" max="21" width="18.81640625" style="4" customWidth="1"/>
    <col min="22" max="22" width="8.7265625" style="4"/>
    <col min="23" max="23" width="15.26953125" style="4" customWidth="1"/>
    <col min="24" max="16384" width="8.7265625" style="4"/>
  </cols>
  <sheetData>
    <row r="1" spans="1:23" ht="15" thickBot="1" x14ac:dyDescent="0.4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" thickTop="1" x14ac:dyDescent="0.35">
      <c r="A2" s="1">
        <v>88</v>
      </c>
      <c r="B2" s="1">
        <f>M14</f>
        <v>1</v>
      </c>
      <c r="C2" s="1" t="str">
        <f>E16</f>
        <v>ZWOLEŃSKI</v>
      </c>
      <c r="D2" s="1"/>
      <c r="E2" s="1"/>
      <c r="F2" s="1"/>
      <c r="G2" s="112" t="s">
        <v>3787</v>
      </c>
      <c r="H2" s="113"/>
      <c r="I2" s="114"/>
      <c r="J2" s="115" t="s">
        <v>3788</v>
      </c>
      <c r="K2" s="116"/>
      <c r="L2" s="117"/>
      <c r="Q2" s="5"/>
      <c r="R2" s="5"/>
      <c r="S2" s="5"/>
      <c r="T2" s="5"/>
    </row>
    <row r="3" spans="1:23" x14ac:dyDescent="0.3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2" x14ac:dyDescent="0.35">
      <c r="A4" s="118" t="s">
        <v>3795</v>
      </c>
      <c r="B4" s="118"/>
      <c r="C4" s="118"/>
      <c r="D4" s="118"/>
      <c r="E4" s="118"/>
      <c r="F4" s="10" t="s">
        <v>3796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106" t="s">
        <v>3797</v>
      </c>
      <c r="O4" s="107"/>
      <c r="P4" s="14">
        <v>1</v>
      </c>
      <c r="Q4" s="88"/>
      <c r="R4" s="89"/>
      <c r="S4" s="89"/>
      <c r="T4" s="89"/>
      <c r="U4" s="89"/>
      <c r="V4" s="90"/>
    </row>
    <row r="5" spans="1:23" ht="42" x14ac:dyDescent="0.35">
      <c r="A5" s="118" t="s">
        <v>3798</v>
      </c>
      <c r="B5" s="118"/>
      <c r="C5" s="118"/>
      <c r="D5" s="118"/>
      <c r="E5" s="118"/>
      <c r="F5" s="10" t="s">
        <v>3799</v>
      </c>
      <c r="G5" s="11">
        <f>ROUND(J5/M14/60,2)</f>
        <v>0</v>
      </c>
      <c r="H5" s="12">
        <f>ROUND(K5/M14/60,0)</f>
        <v>0</v>
      </c>
      <c r="I5" s="13">
        <f>G4+H4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106"/>
      <c r="O5" s="107"/>
      <c r="P5" s="14">
        <v>2</v>
      </c>
      <c r="Q5" s="88"/>
      <c r="R5" s="89"/>
      <c r="S5" s="89"/>
      <c r="T5" s="89"/>
      <c r="U5" s="89"/>
      <c r="V5" s="90"/>
    </row>
    <row r="6" spans="1:23" ht="64" x14ac:dyDescent="0.35">
      <c r="A6" s="108" t="s">
        <v>3800</v>
      </c>
      <c r="B6" s="108"/>
      <c r="C6" s="108"/>
      <c r="D6" s="108"/>
      <c r="E6" s="108"/>
      <c r="F6" s="3" t="s">
        <v>3801</v>
      </c>
      <c r="G6" s="15"/>
      <c r="H6" s="12">
        <f t="shared" ref="H6:H10" si="0">G6*0.23</f>
        <v>0</v>
      </c>
      <c r="I6" s="31">
        <f>ROUND(G6+H6,2)</f>
        <v>0</v>
      </c>
      <c r="J6" s="109" t="s">
        <v>3802</v>
      </c>
      <c r="K6" s="110"/>
      <c r="L6" s="111"/>
      <c r="P6" s="9" t="s">
        <v>3793</v>
      </c>
      <c r="Q6" s="1" t="s">
        <v>3794</v>
      </c>
      <c r="S6" s="5"/>
      <c r="T6" s="5"/>
    </row>
    <row r="7" spans="1:23" ht="64" x14ac:dyDescent="0.35">
      <c r="A7" s="108" t="s">
        <v>3803</v>
      </c>
      <c r="B7" s="108"/>
      <c r="C7" s="108"/>
      <c r="D7" s="108"/>
      <c r="E7" s="108"/>
      <c r="F7" s="3" t="s">
        <v>3804</v>
      </c>
      <c r="G7" s="15"/>
      <c r="H7" s="12">
        <f t="shared" si="0"/>
        <v>0</v>
      </c>
      <c r="I7" s="31">
        <f>ROUND(G6+H6,2)</f>
        <v>0</v>
      </c>
      <c r="J7" s="109" t="s">
        <v>3802</v>
      </c>
      <c r="K7" s="110"/>
      <c r="L7" s="111"/>
      <c r="P7" s="9"/>
      <c r="Q7" s="1"/>
      <c r="S7" s="5"/>
      <c r="T7" s="5"/>
    </row>
    <row r="8" spans="1:23" ht="53.5" x14ac:dyDescent="0.35">
      <c r="A8" s="108" t="s">
        <v>3805</v>
      </c>
      <c r="B8" s="108"/>
      <c r="C8" s="108"/>
      <c r="D8" s="108"/>
      <c r="E8" s="108"/>
      <c r="F8" s="3" t="s">
        <v>3806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106" t="s">
        <v>3807</v>
      </c>
      <c r="O8" s="107"/>
      <c r="P8" s="14">
        <v>1</v>
      </c>
      <c r="Q8" s="88"/>
      <c r="R8" s="89"/>
      <c r="S8" s="89"/>
      <c r="T8" s="89"/>
      <c r="U8" s="89"/>
      <c r="V8" s="90"/>
    </row>
    <row r="9" spans="1:23" ht="43" x14ac:dyDescent="0.35">
      <c r="A9" s="91" t="s">
        <v>3808</v>
      </c>
      <c r="B9" s="91"/>
      <c r="C9" s="91"/>
      <c r="D9" s="91"/>
      <c r="E9" s="91"/>
      <c r="F9" s="3" t="s">
        <v>3809</v>
      </c>
      <c r="G9" s="15"/>
      <c r="H9" s="12">
        <f t="shared" si="0"/>
        <v>0</v>
      </c>
      <c r="I9" s="31">
        <f>ROUND(G9+H9,2)</f>
        <v>0</v>
      </c>
      <c r="J9" s="92" t="s">
        <v>3802</v>
      </c>
      <c r="K9" s="93"/>
      <c r="L9" s="94"/>
      <c r="M9" s="1"/>
      <c r="N9" s="16"/>
      <c r="W9" s="17"/>
    </row>
    <row r="10" spans="1:23" ht="54" thickBot="1" x14ac:dyDescent="0.4">
      <c r="A10" s="91" t="s">
        <v>3810</v>
      </c>
      <c r="B10" s="91"/>
      <c r="C10" s="91"/>
      <c r="D10" s="91"/>
      <c r="E10" s="91"/>
      <c r="F10" s="3" t="s">
        <v>3811</v>
      </c>
      <c r="G10" s="18"/>
      <c r="H10" s="19">
        <f t="shared" si="0"/>
        <v>0</v>
      </c>
      <c r="I10" s="31">
        <f>ROUND(G10+H10,2)</f>
        <v>0</v>
      </c>
      <c r="J10" s="95" t="s">
        <v>3802</v>
      </c>
      <c r="K10" s="96"/>
      <c r="L10" s="97"/>
      <c r="M10" s="1"/>
      <c r="N10" s="1"/>
    </row>
    <row r="11" spans="1:23" ht="15" thickTop="1" x14ac:dyDescent="0.35">
      <c r="A11" s="20"/>
      <c r="B11" s="20"/>
      <c r="C11" s="20"/>
      <c r="D11" s="20"/>
      <c r="H11" s="20"/>
      <c r="I11" s="98"/>
      <c r="J11" s="99"/>
      <c r="K11" s="99"/>
      <c r="L11" s="100"/>
      <c r="M11" s="33" t="s">
        <v>3812</v>
      </c>
      <c r="N11" s="34"/>
      <c r="O11" s="1"/>
      <c r="P11" s="1"/>
      <c r="Q11" s="1"/>
      <c r="R11" s="1"/>
      <c r="S11" s="1"/>
      <c r="T11" s="1"/>
      <c r="U11" s="1"/>
      <c r="V11" s="21"/>
    </row>
    <row r="12" spans="1:23" ht="15" thickBot="1" x14ac:dyDescent="0.4">
      <c r="A12" s="20"/>
      <c r="B12" s="20"/>
      <c r="C12" s="20"/>
      <c r="D12" s="20"/>
      <c r="H12" s="22" t="s">
        <v>3813</v>
      </c>
      <c r="I12" s="101"/>
      <c r="J12" s="102"/>
      <c r="K12" s="102"/>
      <c r="L12" s="103"/>
      <c r="M12" s="104" t="s">
        <v>3814</v>
      </c>
      <c r="N12" s="105"/>
      <c r="O12" s="105"/>
      <c r="P12" s="105"/>
      <c r="Q12" s="105"/>
      <c r="R12" s="105"/>
      <c r="S12" s="105"/>
      <c r="T12" s="105"/>
      <c r="U12" s="105"/>
      <c r="V12" s="105"/>
    </row>
    <row r="13" spans="1:23" ht="15" thickTop="1" x14ac:dyDescent="0.35"/>
    <row r="14" spans="1:23" ht="34.5" customHeight="1" x14ac:dyDescent="0.3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1</v>
      </c>
      <c r="N14" s="25">
        <f>SUM(N16:N400)</f>
        <v>1</v>
      </c>
      <c r="P14" s="86" t="s">
        <v>3815</v>
      </c>
      <c r="Q14" s="87"/>
      <c r="R14" s="87"/>
      <c r="S14" s="87"/>
      <c r="T14" s="86" t="s">
        <v>3816</v>
      </c>
      <c r="U14" s="87"/>
      <c r="V14" s="87"/>
      <c r="W14" s="87"/>
    </row>
    <row r="15" spans="1:23" ht="73.5" x14ac:dyDescent="0.35">
      <c r="A15" s="35" t="s">
        <v>1</v>
      </c>
      <c r="B15" s="35" t="s">
        <v>2</v>
      </c>
      <c r="C15" s="36" t="s">
        <v>3</v>
      </c>
      <c r="D15" s="37" t="s">
        <v>4</v>
      </c>
      <c r="E15" s="37" t="s">
        <v>5</v>
      </c>
      <c r="F15" s="37" t="s">
        <v>6</v>
      </c>
      <c r="G15" s="37" t="s">
        <v>7</v>
      </c>
      <c r="H15" s="37" t="s">
        <v>8</v>
      </c>
      <c r="I15" s="37" t="s">
        <v>9</v>
      </c>
      <c r="J15" s="37" t="s">
        <v>10</v>
      </c>
      <c r="K15" s="37" t="s">
        <v>11</v>
      </c>
      <c r="L15" s="37" t="s">
        <v>12</v>
      </c>
      <c r="M15" s="37" t="s">
        <v>13</v>
      </c>
      <c r="N15" s="37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35">
      <c r="A16" s="38">
        <v>3824676</v>
      </c>
      <c r="B16" s="38" t="s">
        <v>3612</v>
      </c>
      <c r="C16" s="39" t="s">
        <v>3613</v>
      </c>
      <c r="D16" s="40" t="s">
        <v>14</v>
      </c>
      <c r="E16" s="40" t="s">
        <v>362</v>
      </c>
      <c r="F16" s="40" t="s">
        <v>316</v>
      </c>
      <c r="G16" s="40" t="s">
        <v>3611</v>
      </c>
      <c r="H16" s="40" t="s">
        <v>316</v>
      </c>
      <c r="I16" s="40" t="s">
        <v>203</v>
      </c>
      <c r="J16" s="40" t="s">
        <v>204</v>
      </c>
      <c r="K16" s="41">
        <v>34</v>
      </c>
      <c r="L16" s="40">
        <v>678892</v>
      </c>
      <c r="M16" s="40">
        <v>390758</v>
      </c>
      <c r="N16" s="40">
        <v>1</v>
      </c>
      <c r="O16" s="42"/>
      <c r="P16" s="42"/>
      <c r="Q16" s="42"/>
      <c r="R16" s="17">
        <f>ROUND(Q16*0.23,2)</f>
        <v>0</v>
      </c>
      <c r="S16" s="27">
        <f>ROUND(Q16,2)+R16</f>
        <v>0</v>
      </c>
      <c r="T16" s="42"/>
      <c r="U16" s="42"/>
      <c r="V16" s="17">
        <f>ROUND(U16*0.23,2)</f>
        <v>0</v>
      </c>
      <c r="W16" s="27">
        <f>ROUND(U16,2)+V16</f>
        <v>0</v>
      </c>
    </row>
  </sheetData>
  <sheetProtection algorithmName="SHA-512" hashValue="JnGqjNng2hJDVBf08WF+1R6MmWqh7WDBDgs879zC1aR1tLbWNLKTLV4HZpnAUxSyTLS+1lqFxYhSb55PRUP0zQ==" saltValue="F0CKlnszHDehTw/zbPvx6g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4"/>
  <sheetViews>
    <sheetView topLeftCell="A10" workbookViewId="0">
      <selection activeCell="T16" sqref="T16:U34"/>
    </sheetView>
  </sheetViews>
  <sheetFormatPr defaultColWidth="8.7265625" defaultRowHeight="14.5" x14ac:dyDescent="0.35"/>
  <cols>
    <col min="1" max="1" width="8.7265625" style="4"/>
    <col min="2" max="2" width="12.54296875" style="4" customWidth="1"/>
    <col min="3" max="11" width="8.7265625" style="4"/>
    <col min="12" max="12" width="14.54296875" style="4" customWidth="1"/>
    <col min="13" max="14" width="8.7265625" style="4"/>
    <col min="15" max="15" width="15.453125" style="4" customWidth="1"/>
    <col min="16" max="16" width="12.81640625" style="4" customWidth="1"/>
    <col min="17" max="17" width="19.54296875" style="4" customWidth="1"/>
    <col min="18" max="18" width="8.7265625" style="4"/>
    <col min="19" max="19" width="14.26953125" style="4" customWidth="1"/>
    <col min="20" max="20" width="8.7265625" style="4"/>
    <col min="21" max="21" width="18.81640625" style="4" customWidth="1"/>
    <col min="22" max="22" width="8.7265625" style="4"/>
    <col min="23" max="23" width="15.26953125" style="4" customWidth="1"/>
    <col min="24" max="16384" width="8.7265625" style="4"/>
  </cols>
  <sheetData>
    <row r="1" spans="1:23" ht="15" thickBot="1" x14ac:dyDescent="0.4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" thickTop="1" x14ac:dyDescent="0.35">
      <c r="A2" s="1">
        <v>34</v>
      </c>
      <c r="B2" s="1">
        <f>M14</f>
        <v>19</v>
      </c>
      <c r="C2" s="1" t="str">
        <f>E16</f>
        <v>OTWOCKI</v>
      </c>
      <c r="D2" s="1"/>
      <c r="E2" s="1"/>
      <c r="F2" s="1"/>
      <c r="G2" s="112" t="s">
        <v>3787</v>
      </c>
      <c r="H2" s="113"/>
      <c r="I2" s="114"/>
      <c r="J2" s="115" t="s">
        <v>3788</v>
      </c>
      <c r="K2" s="116"/>
      <c r="L2" s="117"/>
      <c r="Q2" s="5"/>
      <c r="R2" s="5"/>
      <c r="S2" s="5"/>
      <c r="T2" s="5"/>
    </row>
    <row r="3" spans="1:23" x14ac:dyDescent="0.3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2" x14ac:dyDescent="0.35">
      <c r="A4" s="118" t="s">
        <v>3795</v>
      </c>
      <c r="B4" s="118"/>
      <c r="C4" s="118"/>
      <c r="D4" s="118"/>
      <c r="E4" s="118"/>
      <c r="F4" s="10" t="s">
        <v>3796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106" t="s">
        <v>3797</v>
      </c>
      <c r="O4" s="107"/>
      <c r="P4" s="14">
        <v>1</v>
      </c>
      <c r="Q4" s="88"/>
      <c r="R4" s="89"/>
      <c r="S4" s="89"/>
      <c r="T4" s="89"/>
      <c r="U4" s="89"/>
      <c r="V4" s="90"/>
    </row>
    <row r="5" spans="1:23" ht="42" x14ac:dyDescent="0.35">
      <c r="A5" s="118" t="s">
        <v>3798</v>
      </c>
      <c r="B5" s="118"/>
      <c r="C5" s="118"/>
      <c r="D5" s="118"/>
      <c r="E5" s="118"/>
      <c r="F5" s="10" t="s">
        <v>3799</v>
      </c>
      <c r="G5" s="11">
        <f>ROUND(J5/M14/60,2)</f>
        <v>0</v>
      </c>
      <c r="H5" s="12">
        <f>ROUND(K5/M14/60,0)</f>
        <v>0</v>
      </c>
      <c r="I5" s="13">
        <f>G4+H4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106"/>
      <c r="O5" s="107"/>
      <c r="P5" s="14">
        <v>2</v>
      </c>
      <c r="Q5" s="88"/>
      <c r="R5" s="89"/>
      <c r="S5" s="89"/>
      <c r="T5" s="89"/>
      <c r="U5" s="89"/>
      <c r="V5" s="90"/>
    </row>
    <row r="6" spans="1:23" ht="64" x14ac:dyDescent="0.35">
      <c r="A6" s="108" t="s">
        <v>3800</v>
      </c>
      <c r="B6" s="108"/>
      <c r="C6" s="108"/>
      <c r="D6" s="108"/>
      <c r="E6" s="108"/>
      <c r="F6" s="3" t="s">
        <v>3801</v>
      </c>
      <c r="G6" s="15"/>
      <c r="H6" s="12">
        <f t="shared" ref="H6:H10" si="0">G6*0.23</f>
        <v>0</v>
      </c>
      <c r="I6" s="31">
        <f>ROUND(G6+H6,2)</f>
        <v>0</v>
      </c>
      <c r="J6" s="109" t="s">
        <v>3802</v>
      </c>
      <c r="K6" s="110"/>
      <c r="L6" s="111"/>
      <c r="P6" s="9" t="s">
        <v>3793</v>
      </c>
      <c r="Q6" s="1" t="s">
        <v>3794</v>
      </c>
      <c r="S6" s="5"/>
      <c r="T6" s="5"/>
    </row>
    <row r="7" spans="1:23" ht="64" x14ac:dyDescent="0.35">
      <c r="A7" s="108" t="s">
        <v>3803</v>
      </c>
      <c r="B7" s="108"/>
      <c r="C7" s="108"/>
      <c r="D7" s="108"/>
      <c r="E7" s="108"/>
      <c r="F7" s="3" t="s">
        <v>3804</v>
      </c>
      <c r="G7" s="15"/>
      <c r="H7" s="12">
        <f t="shared" si="0"/>
        <v>0</v>
      </c>
      <c r="I7" s="31">
        <f>ROUND(G6+H6,2)</f>
        <v>0</v>
      </c>
      <c r="J7" s="109" t="s">
        <v>3802</v>
      </c>
      <c r="K7" s="110"/>
      <c r="L7" s="111"/>
      <c r="P7" s="9"/>
      <c r="Q7" s="1"/>
      <c r="S7" s="5"/>
      <c r="T7" s="5"/>
    </row>
    <row r="8" spans="1:23" ht="53.5" x14ac:dyDescent="0.35">
      <c r="A8" s="108" t="s">
        <v>3805</v>
      </c>
      <c r="B8" s="108"/>
      <c r="C8" s="108"/>
      <c r="D8" s="108"/>
      <c r="E8" s="108"/>
      <c r="F8" s="3" t="s">
        <v>3806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106" t="s">
        <v>3807</v>
      </c>
      <c r="O8" s="107"/>
      <c r="P8" s="14">
        <v>1</v>
      </c>
      <c r="Q8" s="88"/>
      <c r="R8" s="89"/>
      <c r="S8" s="89"/>
      <c r="T8" s="89"/>
      <c r="U8" s="89"/>
      <c r="V8" s="90"/>
    </row>
    <row r="9" spans="1:23" ht="43" x14ac:dyDescent="0.35">
      <c r="A9" s="91" t="s">
        <v>3808</v>
      </c>
      <c r="B9" s="91"/>
      <c r="C9" s="91"/>
      <c r="D9" s="91"/>
      <c r="E9" s="91"/>
      <c r="F9" s="3" t="s">
        <v>3809</v>
      </c>
      <c r="G9" s="15"/>
      <c r="H9" s="12">
        <f t="shared" si="0"/>
        <v>0</v>
      </c>
      <c r="I9" s="31">
        <f>ROUND(G9+H9,2)</f>
        <v>0</v>
      </c>
      <c r="J9" s="92" t="s">
        <v>3802</v>
      </c>
      <c r="K9" s="93"/>
      <c r="L9" s="94"/>
      <c r="M9" s="1"/>
      <c r="N9" s="16"/>
      <c r="W9" s="17"/>
    </row>
    <row r="10" spans="1:23" ht="54" thickBot="1" x14ac:dyDescent="0.4">
      <c r="A10" s="91" t="s">
        <v>3810</v>
      </c>
      <c r="B10" s="91"/>
      <c r="C10" s="91"/>
      <c r="D10" s="91"/>
      <c r="E10" s="91"/>
      <c r="F10" s="3" t="s">
        <v>3811</v>
      </c>
      <c r="G10" s="18"/>
      <c r="H10" s="19">
        <f t="shared" si="0"/>
        <v>0</v>
      </c>
      <c r="I10" s="31">
        <f>ROUND(G10+H10,2)</f>
        <v>0</v>
      </c>
      <c r="J10" s="95" t="s">
        <v>3802</v>
      </c>
      <c r="K10" s="96"/>
      <c r="L10" s="97"/>
      <c r="M10" s="1"/>
      <c r="N10" s="1"/>
    </row>
    <row r="11" spans="1:23" ht="15" thickTop="1" x14ac:dyDescent="0.35">
      <c r="A11" s="20"/>
      <c r="B11" s="20"/>
      <c r="C11" s="20"/>
      <c r="D11" s="20"/>
      <c r="H11" s="20"/>
      <c r="I11" s="98"/>
      <c r="J11" s="99"/>
      <c r="K11" s="99"/>
      <c r="L11" s="100"/>
      <c r="M11" s="33" t="s">
        <v>3812</v>
      </c>
      <c r="N11" s="34"/>
      <c r="O11" s="1"/>
      <c r="P11" s="1"/>
      <c r="Q11" s="1"/>
      <c r="R11" s="1"/>
      <c r="S11" s="1"/>
      <c r="T11" s="1"/>
      <c r="U11" s="1"/>
      <c r="V11" s="21"/>
    </row>
    <row r="12" spans="1:23" ht="15" thickBot="1" x14ac:dyDescent="0.4">
      <c r="A12" s="20"/>
      <c r="B12" s="20"/>
      <c r="C12" s="20"/>
      <c r="D12" s="20"/>
      <c r="H12" s="22" t="s">
        <v>3813</v>
      </c>
      <c r="I12" s="101"/>
      <c r="J12" s="102"/>
      <c r="K12" s="102"/>
      <c r="L12" s="103"/>
      <c r="M12" s="104" t="s">
        <v>3814</v>
      </c>
      <c r="N12" s="105"/>
      <c r="O12" s="105"/>
      <c r="P12" s="105"/>
      <c r="Q12" s="105"/>
      <c r="R12" s="105"/>
      <c r="S12" s="105"/>
      <c r="T12" s="105"/>
      <c r="U12" s="105"/>
      <c r="V12" s="105"/>
    </row>
    <row r="13" spans="1:23" ht="15" thickTop="1" x14ac:dyDescent="0.35"/>
    <row r="14" spans="1:23" ht="34.5" customHeight="1" x14ac:dyDescent="0.3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19</v>
      </c>
      <c r="N14" s="25">
        <f>SUM(N16:N400)</f>
        <v>19</v>
      </c>
      <c r="P14" s="86" t="s">
        <v>3815</v>
      </c>
      <c r="Q14" s="87"/>
      <c r="R14" s="87"/>
      <c r="S14" s="87"/>
      <c r="T14" s="86" t="s">
        <v>3816</v>
      </c>
      <c r="U14" s="87"/>
      <c r="V14" s="87"/>
      <c r="W14" s="87"/>
    </row>
    <row r="15" spans="1:23" ht="73.5" x14ac:dyDescent="0.35">
      <c r="A15" s="35" t="s">
        <v>1</v>
      </c>
      <c r="B15" s="35" t="s">
        <v>2</v>
      </c>
      <c r="C15" s="36" t="s">
        <v>3</v>
      </c>
      <c r="D15" s="37" t="s">
        <v>4</v>
      </c>
      <c r="E15" s="37" t="s">
        <v>5</v>
      </c>
      <c r="F15" s="37" t="s">
        <v>6</v>
      </c>
      <c r="G15" s="37" t="s">
        <v>7</v>
      </c>
      <c r="H15" s="37" t="s">
        <v>8</v>
      </c>
      <c r="I15" s="37" t="s">
        <v>9</v>
      </c>
      <c r="J15" s="37" t="s">
        <v>10</v>
      </c>
      <c r="K15" s="37" t="s">
        <v>11</v>
      </c>
      <c r="L15" s="37" t="s">
        <v>12</v>
      </c>
      <c r="M15" s="37" t="s">
        <v>13</v>
      </c>
      <c r="N15" s="37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35">
      <c r="A16" s="38">
        <v>3299636</v>
      </c>
      <c r="B16" s="38" t="s">
        <v>419</v>
      </c>
      <c r="C16" s="39" t="s">
        <v>420</v>
      </c>
      <c r="D16" s="40" t="s">
        <v>14</v>
      </c>
      <c r="E16" s="40" t="s">
        <v>24</v>
      </c>
      <c r="F16" s="40" t="s">
        <v>416</v>
      </c>
      <c r="G16" s="40" t="s">
        <v>421</v>
      </c>
      <c r="H16" s="40" t="s">
        <v>416</v>
      </c>
      <c r="I16" s="40" t="s">
        <v>20</v>
      </c>
      <c r="J16" s="40" t="s">
        <v>21</v>
      </c>
      <c r="K16" s="41">
        <v>5</v>
      </c>
      <c r="L16" s="40">
        <v>670271</v>
      </c>
      <c r="M16" s="40">
        <v>469234</v>
      </c>
      <c r="N16" s="40">
        <v>1</v>
      </c>
      <c r="O16" s="42"/>
      <c r="P16" s="42"/>
      <c r="Q16" s="42"/>
      <c r="R16" s="17">
        <f>ROUND(Q16*0.23,2)</f>
        <v>0</v>
      </c>
      <c r="S16" s="27">
        <f>ROUND(Q16,2)+R16</f>
        <v>0</v>
      </c>
      <c r="T16" s="42"/>
      <c r="U16" s="42"/>
      <c r="V16" s="17">
        <f>ROUND(U16*0.23,2)</f>
        <v>0</v>
      </c>
      <c r="W16" s="27">
        <f>ROUND(U16,2)+V16</f>
        <v>0</v>
      </c>
    </row>
    <row r="17" spans="1:23" x14ac:dyDescent="0.35">
      <c r="A17" s="38">
        <v>3299432</v>
      </c>
      <c r="B17" s="38" t="s">
        <v>422</v>
      </c>
      <c r="C17" s="39" t="s">
        <v>423</v>
      </c>
      <c r="D17" s="40" t="s">
        <v>14</v>
      </c>
      <c r="E17" s="40" t="s">
        <v>24</v>
      </c>
      <c r="F17" s="40" t="s">
        <v>416</v>
      </c>
      <c r="G17" s="40" t="s">
        <v>421</v>
      </c>
      <c r="H17" s="40" t="s">
        <v>416</v>
      </c>
      <c r="I17" s="40" t="s">
        <v>20</v>
      </c>
      <c r="J17" s="40" t="s">
        <v>21</v>
      </c>
      <c r="K17" s="41" t="s">
        <v>424</v>
      </c>
      <c r="L17" s="40">
        <v>670286</v>
      </c>
      <c r="M17" s="40">
        <v>469235</v>
      </c>
      <c r="N17" s="40">
        <v>1</v>
      </c>
      <c r="O17" s="42"/>
      <c r="P17" s="42"/>
      <c r="Q17" s="42"/>
      <c r="R17" s="17">
        <f t="shared" ref="R17:R34" si="1">ROUND(Q17*0.23,2)</f>
        <v>0</v>
      </c>
      <c r="S17" s="27">
        <f t="shared" ref="S17:S34" si="2">ROUND(Q17,2)+R17</f>
        <v>0</v>
      </c>
      <c r="T17" s="42"/>
      <c r="U17" s="42"/>
      <c r="V17" s="17">
        <f t="shared" ref="V17:V34" si="3">ROUND(U17*0.23,2)</f>
        <v>0</v>
      </c>
      <c r="W17" s="27">
        <f t="shared" ref="W17:W34" si="4">ROUND(U17,2)+V17</f>
        <v>0</v>
      </c>
    </row>
    <row r="18" spans="1:23" x14ac:dyDescent="0.35">
      <c r="A18" s="38">
        <v>3278631</v>
      </c>
      <c r="B18" s="38" t="s">
        <v>2603</v>
      </c>
      <c r="C18" s="39" t="s">
        <v>2604</v>
      </c>
      <c r="D18" s="40" t="s">
        <v>14</v>
      </c>
      <c r="E18" s="40" t="s">
        <v>24</v>
      </c>
      <c r="F18" s="40" t="s">
        <v>117</v>
      </c>
      <c r="G18" s="40" t="s">
        <v>2605</v>
      </c>
      <c r="H18" s="40" t="s">
        <v>117</v>
      </c>
      <c r="I18" s="40" t="s">
        <v>47</v>
      </c>
      <c r="J18" s="40" t="s">
        <v>48</v>
      </c>
      <c r="K18" s="41">
        <v>10</v>
      </c>
      <c r="L18" s="40">
        <v>653352</v>
      </c>
      <c r="M18" s="40">
        <v>478206</v>
      </c>
      <c r="N18" s="40">
        <v>1</v>
      </c>
      <c r="O18" s="42"/>
      <c r="P18" s="42"/>
      <c r="Q18" s="42"/>
      <c r="R18" s="17">
        <f t="shared" si="1"/>
        <v>0</v>
      </c>
      <c r="S18" s="27">
        <f t="shared" si="2"/>
        <v>0</v>
      </c>
      <c r="T18" s="42"/>
      <c r="U18" s="42"/>
      <c r="V18" s="17">
        <f t="shared" si="3"/>
        <v>0</v>
      </c>
      <c r="W18" s="27">
        <f t="shared" si="4"/>
        <v>0</v>
      </c>
    </row>
    <row r="19" spans="1:23" x14ac:dyDescent="0.35">
      <c r="A19" s="38">
        <v>3275866</v>
      </c>
      <c r="B19" s="38" t="s">
        <v>2606</v>
      </c>
      <c r="C19" s="39" t="s">
        <v>2607</v>
      </c>
      <c r="D19" s="40" t="s">
        <v>14</v>
      </c>
      <c r="E19" s="40" t="s">
        <v>24</v>
      </c>
      <c r="F19" s="40" t="s">
        <v>117</v>
      </c>
      <c r="G19" s="40" t="s">
        <v>2605</v>
      </c>
      <c r="H19" s="40" t="s">
        <v>117</v>
      </c>
      <c r="I19" s="40" t="s">
        <v>2608</v>
      </c>
      <c r="J19" s="40" t="s">
        <v>2609</v>
      </c>
      <c r="K19" s="41">
        <v>26</v>
      </c>
      <c r="L19" s="40">
        <v>651523</v>
      </c>
      <c r="M19" s="40">
        <v>477816</v>
      </c>
      <c r="N19" s="40">
        <v>1</v>
      </c>
      <c r="O19" s="42"/>
      <c r="P19" s="42"/>
      <c r="Q19" s="42"/>
      <c r="R19" s="17">
        <f t="shared" si="1"/>
        <v>0</v>
      </c>
      <c r="S19" s="27">
        <f t="shared" si="2"/>
        <v>0</v>
      </c>
      <c r="T19" s="42"/>
      <c r="U19" s="42"/>
      <c r="V19" s="17">
        <f t="shared" si="3"/>
        <v>0</v>
      </c>
      <c r="W19" s="27">
        <f t="shared" si="4"/>
        <v>0</v>
      </c>
    </row>
    <row r="20" spans="1:23" x14ac:dyDescent="0.35">
      <c r="A20" s="38">
        <v>3279860</v>
      </c>
      <c r="B20" s="38" t="s">
        <v>2610</v>
      </c>
      <c r="C20" s="39" t="s">
        <v>2611</v>
      </c>
      <c r="D20" s="40" t="s">
        <v>14</v>
      </c>
      <c r="E20" s="40" t="s">
        <v>24</v>
      </c>
      <c r="F20" s="40" t="s">
        <v>117</v>
      </c>
      <c r="G20" s="40" t="s">
        <v>2605</v>
      </c>
      <c r="H20" s="40" t="s">
        <v>117</v>
      </c>
      <c r="I20" s="40" t="s">
        <v>67</v>
      </c>
      <c r="J20" s="40" t="s">
        <v>68</v>
      </c>
      <c r="K20" s="41">
        <v>39</v>
      </c>
      <c r="L20" s="40">
        <v>652409</v>
      </c>
      <c r="M20" s="40">
        <v>476036</v>
      </c>
      <c r="N20" s="40">
        <v>1</v>
      </c>
      <c r="O20" s="42"/>
      <c r="P20" s="42"/>
      <c r="Q20" s="42"/>
      <c r="R20" s="17">
        <f t="shared" si="1"/>
        <v>0</v>
      </c>
      <c r="S20" s="27">
        <f t="shared" si="2"/>
        <v>0</v>
      </c>
      <c r="T20" s="42"/>
      <c r="U20" s="42"/>
      <c r="V20" s="17">
        <f t="shared" si="3"/>
        <v>0</v>
      </c>
      <c r="W20" s="27">
        <f t="shared" si="4"/>
        <v>0</v>
      </c>
    </row>
    <row r="21" spans="1:23" x14ac:dyDescent="0.35">
      <c r="A21" s="38">
        <v>3277531</v>
      </c>
      <c r="B21" s="38" t="s">
        <v>2612</v>
      </c>
      <c r="C21" s="39" t="s">
        <v>2613</v>
      </c>
      <c r="D21" s="40" t="s">
        <v>14</v>
      </c>
      <c r="E21" s="40" t="s">
        <v>24</v>
      </c>
      <c r="F21" s="40" t="s">
        <v>117</v>
      </c>
      <c r="G21" s="40" t="s">
        <v>2605</v>
      </c>
      <c r="H21" s="40" t="s">
        <v>117</v>
      </c>
      <c r="I21" s="40" t="s">
        <v>151</v>
      </c>
      <c r="J21" s="40" t="s">
        <v>152</v>
      </c>
      <c r="K21" s="41">
        <v>127</v>
      </c>
      <c r="L21" s="40">
        <v>652925</v>
      </c>
      <c r="M21" s="40">
        <v>475808</v>
      </c>
      <c r="N21" s="40">
        <v>1</v>
      </c>
      <c r="O21" s="42"/>
      <c r="P21" s="42"/>
      <c r="Q21" s="42"/>
      <c r="R21" s="17">
        <f t="shared" si="1"/>
        <v>0</v>
      </c>
      <c r="S21" s="27">
        <f t="shared" si="2"/>
        <v>0</v>
      </c>
      <c r="T21" s="42"/>
      <c r="U21" s="42"/>
      <c r="V21" s="17">
        <f t="shared" si="3"/>
        <v>0</v>
      </c>
      <c r="W21" s="27">
        <f t="shared" si="4"/>
        <v>0</v>
      </c>
    </row>
    <row r="22" spans="1:23" x14ac:dyDescent="0.35">
      <c r="A22" s="38">
        <v>3279941</v>
      </c>
      <c r="B22" s="38" t="s">
        <v>2616</v>
      </c>
      <c r="C22" s="39" t="s">
        <v>2617</v>
      </c>
      <c r="D22" s="40" t="s">
        <v>14</v>
      </c>
      <c r="E22" s="40" t="s">
        <v>24</v>
      </c>
      <c r="F22" s="40" t="s">
        <v>117</v>
      </c>
      <c r="G22" s="40" t="s">
        <v>2605</v>
      </c>
      <c r="H22" s="40" t="s">
        <v>117</v>
      </c>
      <c r="I22" s="40" t="s">
        <v>2618</v>
      </c>
      <c r="J22" s="40" t="s">
        <v>2619</v>
      </c>
      <c r="K22" s="41">
        <v>11</v>
      </c>
      <c r="L22" s="40">
        <v>653319</v>
      </c>
      <c r="M22" s="40">
        <v>476781</v>
      </c>
      <c r="N22" s="40">
        <v>1</v>
      </c>
      <c r="O22" s="42"/>
      <c r="P22" s="42"/>
      <c r="Q22" s="42"/>
      <c r="R22" s="17">
        <f t="shared" si="1"/>
        <v>0</v>
      </c>
      <c r="S22" s="27">
        <f t="shared" si="2"/>
        <v>0</v>
      </c>
      <c r="T22" s="42"/>
      <c r="U22" s="42"/>
      <c r="V22" s="17">
        <f t="shared" si="3"/>
        <v>0</v>
      </c>
      <c r="W22" s="27">
        <f t="shared" si="4"/>
        <v>0</v>
      </c>
    </row>
    <row r="23" spans="1:23" x14ac:dyDescent="0.35">
      <c r="A23" s="38">
        <v>8544399</v>
      </c>
      <c r="B23" s="38" t="s">
        <v>2620</v>
      </c>
      <c r="C23" s="39" t="s">
        <v>2621</v>
      </c>
      <c r="D23" s="40" t="s">
        <v>14</v>
      </c>
      <c r="E23" s="40" t="s">
        <v>24</v>
      </c>
      <c r="F23" s="40" t="s">
        <v>117</v>
      </c>
      <c r="G23" s="40" t="s">
        <v>2605</v>
      </c>
      <c r="H23" s="40" t="s">
        <v>117</v>
      </c>
      <c r="I23" s="40" t="s">
        <v>2622</v>
      </c>
      <c r="J23" s="40" t="s">
        <v>2623</v>
      </c>
      <c r="K23" s="41">
        <v>13</v>
      </c>
      <c r="L23" s="40">
        <v>652384</v>
      </c>
      <c r="M23" s="40">
        <v>477070</v>
      </c>
      <c r="N23" s="40">
        <v>1</v>
      </c>
      <c r="O23" s="42"/>
      <c r="P23" s="42"/>
      <c r="Q23" s="42"/>
      <c r="R23" s="17">
        <f t="shared" si="1"/>
        <v>0</v>
      </c>
      <c r="S23" s="27">
        <f t="shared" si="2"/>
        <v>0</v>
      </c>
      <c r="T23" s="42"/>
      <c r="U23" s="42"/>
      <c r="V23" s="17">
        <f t="shared" si="3"/>
        <v>0</v>
      </c>
      <c r="W23" s="27">
        <f t="shared" si="4"/>
        <v>0</v>
      </c>
    </row>
    <row r="24" spans="1:23" x14ac:dyDescent="0.35">
      <c r="A24" s="38">
        <v>3278913</v>
      </c>
      <c r="B24" s="38" t="s">
        <v>2624</v>
      </c>
      <c r="C24" s="39" t="s">
        <v>2625</v>
      </c>
      <c r="D24" s="40" t="s">
        <v>14</v>
      </c>
      <c r="E24" s="40" t="s">
        <v>24</v>
      </c>
      <c r="F24" s="40" t="s">
        <v>117</v>
      </c>
      <c r="G24" s="40" t="s">
        <v>2605</v>
      </c>
      <c r="H24" s="40" t="s">
        <v>117</v>
      </c>
      <c r="I24" s="40" t="s">
        <v>2626</v>
      </c>
      <c r="J24" s="40" t="s">
        <v>2627</v>
      </c>
      <c r="K24" s="41">
        <v>11</v>
      </c>
      <c r="L24" s="40">
        <v>653236</v>
      </c>
      <c r="M24" s="40">
        <v>477234</v>
      </c>
      <c r="N24" s="40">
        <v>1</v>
      </c>
      <c r="O24" s="42"/>
      <c r="P24" s="42"/>
      <c r="Q24" s="42"/>
      <c r="R24" s="17">
        <f t="shared" si="1"/>
        <v>0</v>
      </c>
      <c r="S24" s="27">
        <f t="shared" si="2"/>
        <v>0</v>
      </c>
      <c r="T24" s="42"/>
      <c r="U24" s="42"/>
      <c r="V24" s="17">
        <f t="shared" si="3"/>
        <v>0</v>
      </c>
      <c r="W24" s="27">
        <f t="shared" si="4"/>
        <v>0</v>
      </c>
    </row>
    <row r="25" spans="1:23" x14ac:dyDescent="0.35">
      <c r="A25" s="38">
        <v>3295597</v>
      </c>
      <c r="B25" s="38" t="s">
        <v>2628</v>
      </c>
      <c r="C25" s="39" t="s">
        <v>2629</v>
      </c>
      <c r="D25" s="40" t="s">
        <v>14</v>
      </c>
      <c r="E25" s="40" t="s">
        <v>24</v>
      </c>
      <c r="F25" s="40" t="s">
        <v>61</v>
      </c>
      <c r="G25" s="40" t="s">
        <v>2630</v>
      </c>
      <c r="H25" s="40" t="s">
        <v>61</v>
      </c>
      <c r="I25" s="40" t="s">
        <v>2631</v>
      </c>
      <c r="J25" s="40" t="s">
        <v>2632</v>
      </c>
      <c r="K25" s="41">
        <v>7</v>
      </c>
      <c r="L25" s="40">
        <v>654037</v>
      </c>
      <c r="M25" s="40">
        <v>469990</v>
      </c>
      <c r="N25" s="40">
        <v>1</v>
      </c>
      <c r="O25" s="42"/>
      <c r="P25" s="42"/>
      <c r="Q25" s="42"/>
      <c r="R25" s="17">
        <f t="shared" si="1"/>
        <v>0</v>
      </c>
      <c r="S25" s="27">
        <f t="shared" si="2"/>
        <v>0</v>
      </c>
      <c r="T25" s="42"/>
      <c r="U25" s="42"/>
      <c r="V25" s="17">
        <f t="shared" si="3"/>
        <v>0</v>
      </c>
      <c r="W25" s="27">
        <f t="shared" si="4"/>
        <v>0</v>
      </c>
    </row>
    <row r="26" spans="1:23" x14ac:dyDescent="0.35">
      <c r="A26" s="38">
        <v>3286337</v>
      </c>
      <c r="B26" s="38" t="s">
        <v>2809</v>
      </c>
      <c r="C26" s="39" t="s">
        <v>2810</v>
      </c>
      <c r="D26" s="40" t="s">
        <v>14</v>
      </c>
      <c r="E26" s="40" t="s">
        <v>24</v>
      </c>
      <c r="F26" s="40" t="s">
        <v>2782</v>
      </c>
      <c r="G26" s="40" t="s">
        <v>2783</v>
      </c>
      <c r="H26" s="40" t="s">
        <v>2782</v>
      </c>
      <c r="I26" s="40" t="s">
        <v>2742</v>
      </c>
      <c r="J26" s="40" t="s">
        <v>2743</v>
      </c>
      <c r="K26" s="41">
        <v>8</v>
      </c>
      <c r="L26" s="40">
        <v>657601</v>
      </c>
      <c r="M26" s="40">
        <v>473137</v>
      </c>
      <c r="N26" s="40">
        <v>1</v>
      </c>
      <c r="O26" s="42"/>
      <c r="P26" s="42"/>
      <c r="Q26" s="42"/>
      <c r="R26" s="17">
        <f t="shared" si="1"/>
        <v>0</v>
      </c>
      <c r="S26" s="27">
        <f t="shared" si="2"/>
        <v>0</v>
      </c>
      <c r="T26" s="42"/>
      <c r="U26" s="42"/>
      <c r="V26" s="17">
        <f t="shared" si="3"/>
        <v>0</v>
      </c>
      <c r="W26" s="27">
        <f t="shared" si="4"/>
        <v>0</v>
      </c>
    </row>
    <row r="27" spans="1:23" x14ac:dyDescent="0.35">
      <c r="A27" s="38">
        <v>3288736</v>
      </c>
      <c r="B27" s="38" t="s">
        <v>2816</v>
      </c>
      <c r="C27" s="39" t="s">
        <v>2817</v>
      </c>
      <c r="D27" s="40" t="s">
        <v>14</v>
      </c>
      <c r="E27" s="40" t="s">
        <v>24</v>
      </c>
      <c r="F27" s="40" t="s">
        <v>2782</v>
      </c>
      <c r="G27" s="40" t="s">
        <v>2783</v>
      </c>
      <c r="H27" s="40" t="s">
        <v>2782</v>
      </c>
      <c r="I27" s="40" t="s">
        <v>2813</v>
      </c>
      <c r="J27" s="40" t="s">
        <v>2814</v>
      </c>
      <c r="K27" s="41">
        <v>267</v>
      </c>
      <c r="L27" s="40">
        <v>656874</v>
      </c>
      <c r="M27" s="40">
        <v>477555</v>
      </c>
      <c r="N27" s="40">
        <v>1</v>
      </c>
      <c r="O27" s="42"/>
      <c r="P27" s="42"/>
      <c r="Q27" s="42"/>
      <c r="R27" s="17">
        <f t="shared" si="1"/>
        <v>0</v>
      </c>
      <c r="S27" s="27">
        <f t="shared" si="2"/>
        <v>0</v>
      </c>
      <c r="T27" s="42"/>
      <c r="U27" s="42"/>
      <c r="V27" s="17">
        <f t="shared" si="3"/>
        <v>0</v>
      </c>
      <c r="W27" s="27">
        <f t="shared" si="4"/>
        <v>0</v>
      </c>
    </row>
    <row r="28" spans="1:23" x14ac:dyDescent="0.35">
      <c r="A28" s="38">
        <v>3280743</v>
      </c>
      <c r="B28" s="38" t="s">
        <v>2818</v>
      </c>
      <c r="C28" s="39" t="s">
        <v>2819</v>
      </c>
      <c r="D28" s="40" t="s">
        <v>14</v>
      </c>
      <c r="E28" s="40" t="s">
        <v>24</v>
      </c>
      <c r="F28" s="40" t="s">
        <v>2782</v>
      </c>
      <c r="G28" s="40" t="s">
        <v>2783</v>
      </c>
      <c r="H28" s="40" t="s">
        <v>2782</v>
      </c>
      <c r="I28" s="40" t="s">
        <v>197</v>
      </c>
      <c r="J28" s="40" t="s">
        <v>198</v>
      </c>
      <c r="K28" s="41" t="s">
        <v>2820</v>
      </c>
      <c r="L28" s="40">
        <v>653166</v>
      </c>
      <c r="M28" s="40">
        <v>474944</v>
      </c>
      <c r="N28" s="40">
        <v>1</v>
      </c>
      <c r="O28" s="42"/>
      <c r="P28" s="42"/>
      <c r="Q28" s="42"/>
      <c r="R28" s="17">
        <f t="shared" si="1"/>
        <v>0</v>
      </c>
      <c r="S28" s="27">
        <f t="shared" si="2"/>
        <v>0</v>
      </c>
      <c r="T28" s="42"/>
      <c r="U28" s="42"/>
      <c r="V28" s="17">
        <f t="shared" si="3"/>
        <v>0</v>
      </c>
      <c r="W28" s="27">
        <f t="shared" si="4"/>
        <v>0</v>
      </c>
    </row>
    <row r="29" spans="1:23" x14ac:dyDescent="0.35">
      <c r="A29" s="38">
        <v>3287028</v>
      </c>
      <c r="B29" s="38" t="s">
        <v>2821</v>
      </c>
      <c r="C29" s="39" t="s">
        <v>2822</v>
      </c>
      <c r="D29" s="40" t="s">
        <v>14</v>
      </c>
      <c r="E29" s="40" t="s">
        <v>24</v>
      </c>
      <c r="F29" s="40" t="s">
        <v>2782</v>
      </c>
      <c r="G29" s="40" t="s">
        <v>2783</v>
      </c>
      <c r="H29" s="40" t="s">
        <v>2782</v>
      </c>
      <c r="I29" s="40" t="s">
        <v>433</v>
      </c>
      <c r="J29" s="40" t="s">
        <v>434</v>
      </c>
      <c r="K29" s="41">
        <v>275</v>
      </c>
      <c r="L29" s="40">
        <v>659815</v>
      </c>
      <c r="M29" s="40">
        <v>474399</v>
      </c>
      <c r="N29" s="40">
        <v>1</v>
      </c>
      <c r="O29" s="42"/>
      <c r="P29" s="42"/>
      <c r="Q29" s="42"/>
      <c r="R29" s="17">
        <f t="shared" si="1"/>
        <v>0</v>
      </c>
      <c r="S29" s="27">
        <f t="shared" si="2"/>
        <v>0</v>
      </c>
      <c r="T29" s="42"/>
      <c r="U29" s="42"/>
      <c r="V29" s="17">
        <f t="shared" si="3"/>
        <v>0</v>
      </c>
      <c r="W29" s="27">
        <f t="shared" si="4"/>
        <v>0</v>
      </c>
    </row>
    <row r="30" spans="1:23" x14ac:dyDescent="0.35">
      <c r="A30" s="38">
        <v>3281149</v>
      </c>
      <c r="B30" s="38" t="s">
        <v>2823</v>
      </c>
      <c r="C30" s="39" t="s">
        <v>2824</v>
      </c>
      <c r="D30" s="40" t="s">
        <v>14</v>
      </c>
      <c r="E30" s="40" t="s">
        <v>24</v>
      </c>
      <c r="F30" s="40" t="s">
        <v>2782</v>
      </c>
      <c r="G30" s="40" t="s">
        <v>2783</v>
      </c>
      <c r="H30" s="40" t="s">
        <v>2782</v>
      </c>
      <c r="I30" s="40" t="s">
        <v>2825</v>
      </c>
      <c r="J30" s="40" t="s">
        <v>2826</v>
      </c>
      <c r="K30" s="41" t="s">
        <v>2827</v>
      </c>
      <c r="L30" s="40">
        <v>654261</v>
      </c>
      <c r="M30" s="40">
        <v>475856</v>
      </c>
      <c r="N30" s="40">
        <v>1</v>
      </c>
      <c r="O30" s="42"/>
      <c r="P30" s="42"/>
      <c r="Q30" s="42"/>
      <c r="R30" s="17">
        <f t="shared" si="1"/>
        <v>0</v>
      </c>
      <c r="S30" s="27">
        <f t="shared" si="2"/>
        <v>0</v>
      </c>
      <c r="T30" s="42"/>
      <c r="U30" s="42"/>
      <c r="V30" s="17">
        <f t="shared" si="3"/>
        <v>0</v>
      </c>
      <c r="W30" s="27">
        <f t="shared" si="4"/>
        <v>0</v>
      </c>
    </row>
    <row r="31" spans="1:23" x14ac:dyDescent="0.35">
      <c r="A31" s="38">
        <v>3287314</v>
      </c>
      <c r="B31" s="38" t="s">
        <v>2828</v>
      </c>
      <c r="C31" s="39" t="s">
        <v>2829</v>
      </c>
      <c r="D31" s="40" t="s">
        <v>14</v>
      </c>
      <c r="E31" s="40" t="s">
        <v>24</v>
      </c>
      <c r="F31" s="40" t="s">
        <v>2782</v>
      </c>
      <c r="G31" s="40" t="s">
        <v>2783</v>
      </c>
      <c r="H31" s="40" t="s">
        <v>2782</v>
      </c>
      <c r="I31" s="40" t="s">
        <v>2830</v>
      </c>
      <c r="J31" s="40" t="s">
        <v>2831</v>
      </c>
      <c r="K31" s="41" t="s">
        <v>2832</v>
      </c>
      <c r="L31" s="40">
        <v>656593</v>
      </c>
      <c r="M31" s="40">
        <v>472581</v>
      </c>
      <c r="N31" s="40">
        <v>1</v>
      </c>
      <c r="O31" s="42"/>
      <c r="P31" s="42"/>
      <c r="Q31" s="42"/>
      <c r="R31" s="17">
        <f t="shared" si="1"/>
        <v>0</v>
      </c>
      <c r="S31" s="27">
        <f t="shared" si="2"/>
        <v>0</v>
      </c>
      <c r="T31" s="42"/>
      <c r="U31" s="42"/>
      <c r="V31" s="17">
        <f t="shared" si="3"/>
        <v>0</v>
      </c>
      <c r="W31" s="27">
        <f t="shared" si="4"/>
        <v>0</v>
      </c>
    </row>
    <row r="32" spans="1:23" x14ac:dyDescent="0.35">
      <c r="A32" s="38">
        <v>3287455</v>
      </c>
      <c r="B32" s="38" t="s">
        <v>2833</v>
      </c>
      <c r="C32" s="39" t="s">
        <v>2834</v>
      </c>
      <c r="D32" s="40" t="s">
        <v>14</v>
      </c>
      <c r="E32" s="40" t="s">
        <v>24</v>
      </c>
      <c r="F32" s="40" t="s">
        <v>2782</v>
      </c>
      <c r="G32" s="40" t="s">
        <v>2783</v>
      </c>
      <c r="H32" s="40" t="s">
        <v>2782</v>
      </c>
      <c r="I32" s="40" t="s">
        <v>2835</v>
      </c>
      <c r="J32" s="40" t="s">
        <v>2836</v>
      </c>
      <c r="K32" s="41">
        <v>7</v>
      </c>
      <c r="L32" s="40">
        <v>655650</v>
      </c>
      <c r="M32" s="40">
        <v>472607</v>
      </c>
      <c r="N32" s="40">
        <v>1</v>
      </c>
      <c r="O32" s="42"/>
      <c r="P32" s="42"/>
      <c r="Q32" s="42"/>
      <c r="R32" s="17">
        <f t="shared" si="1"/>
        <v>0</v>
      </c>
      <c r="S32" s="27">
        <f t="shared" si="2"/>
        <v>0</v>
      </c>
      <c r="T32" s="42"/>
      <c r="U32" s="42"/>
      <c r="V32" s="17">
        <f t="shared" si="3"/>
        <v>0</v>
      </c>
      <c r="W32" s="27">
        <f t="shared" si="4"/>
        <v>0</v>
      </c>
    </row>
    <row r="33" spans="1:23" x14ac:dyDescent="0.35">
      <c r="A33" s="38">
        <v>3286564</v>
      </c>
      <c r="B33" s="38" t="s">
        <v>2848</v>
      </c>
      <c r="C33" s="39" t="s">
        <v>2849</v>
      </c>
      <c r="D33" s="40" t="s">
        <v>14</v>
      </c>
      <c r="E33" s="40" t="s">
        <v>24</v>
      </c>
      <c r="F33" s="40" t="s">
        <v>2782</v>
      </c>
      <c r="G33" s="40" t="s">
        <v>2783</v>
      </c>
      <c r="H33" s="40" t="s">
        <v>2782</v>
      </c>
      <c r="I33" s="40" t="s">
        <v>383</v>
      </c>
      <c r="J33" s="40" t="s">
        <v>384</v>
      </c>
      <c r="K33" s="41">
        <v>235</v>
      </c>
      <c r="L33" s="40">
        <v>659590</v>
      </c>
      <c r="M33" s="40">
        <v>476999</v>
      </c>
      <c r="N33" s="40">
        <v>1</v>
      </c>
      <c r="O33" s="42"/>
      <c r="P33" s="42"/>
      <c r="Q33" s="42"/>
      <c r="R33" s="17">
        <f t="shared" si="1"/>
        <v>0</v>
      </c>
      <c r="S33" s="27">
        <f t="shared" si="2"/>
        <v>0</v>
      </c>
      <c r="T33" s="42"/>
      <c r="U33" s="42"/>
      <c r="V33" s="17">
        <f t="shared" si="3"/>
        <v>0</v>
      </c>
      <c r="W33" s="27">
        <f t="shared" si="4"/>
        <v>0</v>
      </c>
    </row>
    <row r="34" spans="1:23" x14ac:dyDescent="0.35">
      <c r="A34" s="38">
        <v>3290060</v>
      </c>
      <c r="B34" s="38" t="s">
        <v>2850</v>
      </c>
      <c r="C34" s="39" t="s">
        <v>2851</v>
      </c>
      <c r="D34" s="40" t="s">
        <v>14</v>
      </c>
      <c r="E34" s="40" t="s">
        <v>24</v>
      </c>
      <c r="F34" s="40" t="s">
        <v>2782</v>
      </c>
      <c r="G34" s="40" t="s">
        <v>2783</v>
      </c>
      <c r="H34" s="40" t="s">
        <v>2782</v>
      </c>
      <c r="I34" s="40" t="s">
        <v>383</v>
      </c>
      <c r="J34" s="40" t="s">
        <v>2852</v>
      </c>
      <c r="K34" s="41">
        <v>83</v>
      </c>
      <c r="L34" s="40">
        <v>656300</v>
      </c>
      <c r="M34" s="40">
        <v>475315</v>
      </c>
      <c r="N34" s="40">
        <v>1</v>
      </c>
      <c r="O34" s="42"/>
      <c r="P34" s="42"/>
      <c r="Q34" s="42"/>
      <c r="R34" s="17">
        <f t="shared" si="1"/>
        <v>0</v>
      </c>
      <c r="S34" s="27">
        <f t="shared" si="2"/>
        <v>0</v>
      </c>
      <c r="T34" s="42"/>
      <c r="U34" s="42"/>
      <c r="V34" s="17">
        <f t="shared" si="3"/>
        <v>0</v>
      </c>
      <c r="W34" s="27">
        <f t="shared" si="4"/>
        <v>0</v>
      </c>
    </row>
  </sheetData>
  <sheetProtection algorithmName="SHA-512" hashValue="4bjzg8UCou7IhuAzdqrsbW6UaTvdRnulv3Bkxnh6QsIVXfJ4wpKnJEHzFwD+a3nWPq841PlYx3BKnvY5KhMt/A==" saltValue="A78t6EWtbhmgabBCAjPbzQ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9"/>
  <sheetViews>
    <sheetView topLeftCell="A7" workbookViewId="0">
      <selection activeCell="T16" sqref="T16:U19"/>
    </sheetView>
  </sheetViews>
  <sheetFormatPr defaultColWidth="8.7265625" defaultRowHeight="14.5" x14ac:dyDescent="0.35"/>
  <cols>
    <col min="1" max="1" width="8.7265625" style="4"/>
    <col min="2" max="2" width="12.54296875" style="4" customWidth="1"/>
    <col min="3" max="11" width="8.7265625" style="4"/>
    <col min="12" max="12" width="14.54296875" style="4" customWidth="1"/>
    <col min="13" max="14" width="8.7265625" style="4"/>
    <col min="15" max="15" width="15.453125" style="4" customWidth="1"/>
    <col min="16" max="16" width="12.81640625" style="4" customWidth="1"/>
    <col min="17" max="17" width="19.54296875" style="4" customWidth="1"/>
    <col min="18" max="18" width="8.7265625" style="4"/>
    <col min="19" max="19" width="14.26953125" style="4" customWidth="1"/>
    <col min="20" max="20" width="8.7265625" style="4"/>
    <col min="21" max="21" width="18.81640625" style="4" customWidth="1"/>
    <col min="22" max="22" width="8.7265625" style="4"/>
    <col min="23" max="23" width="15.26953125" style="4" customWidth="1"/>
    <col min="24" max="16384" width="8.7265625" style="4"/>
  </cols>
  <sheetData>
    <row r="1" spans="1:23" ht="15" thickBot="1" x14ac:dyDescent="0.4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" thickTop="1" x14ac:dyDescent="0.35">
      <c r="A2" s="1">
        <v>33</v>
      </c>
      <c r="B2" s="1">
        <f>M14</f>
        <v>4</v>
      </c>
      <c r="C2" s="1" t="str">
        <f>E16</f>
        <v>OTWOCKI</v>
      </c>
      <c r="D2" s="1"/>
      <c r="E2" s="1"/>
      <c r="F2" s="1"/>
      <c r="G2" s="112" t="s">
        <v>3787</v>
      </c>
      <c r="H2" s="113"/>
      <c r="I2" s="114"/>
      <c r="J2" s="115" t="s">
        <v>3788</v>
      </c>
      <c r="K2" s="116"/>
      <c r="L2" s="117"/>
      <c r="Q2" s="5"/>
      <c r="R2" s="5"/>
      <c r="S2" s="5"/>
      <c r="T2" s="5"/>
    </row>
    <row r="3" spans="1:23" x14ac:dyDescent="0.3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2" x14ac:dyDescent="0.35">
      <c r="A4" s="118" t="s">
        <v>3795</v>
      </c>
      <c r="B4" s="118"/>
      <c r="C4" s="118"/>
      <c r="D4" s="118"/>
      <c r="E4" s="118"/>
      <c r="F4" s="10" t="s">
        <v>3796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106" t="s">
        <v>3797</v>
      </c>
      <c r="O4" s="107"/>
      <c r="P4" s="14">
        <v>1</v>
      </c>
      <c r="Q4" s="88"/>
      <c r="R4" s="89"/>
      <c r="S4" s="89"/>
      <c r="T4" s="89"/>
      <c r="U4" s="89"/>
      <c r="V4" s="90"/>
    </row>
    <row r="5" spans="1:23" ht="42" x14ac:dyDescent="0.35">
      <c r="A5" s="118" t="s">
        <v>3798</v>
      </c>
      <c r="B5" s="118"/>
      <c r="C5" s="118"/>
      <c r="D5" s="118"/>
      <c r="E5" s="118"/>
      <c r="F5" s="10" t="s">
        <v>3799</v>
      </c>
      <c r="G5" s="11">
        <f>ROUND(J5/M14/60,2)</f>
        <v>0</v>
      </c>
      <c r="H5" s="12">
        <f>ROUND(K5/M14/60,0)</f>
        <v>0</v>
      </c>
      <c r="I5" s="13">
        <f>G4+H4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106"/>
      <c r="O5" s="107"/>
      <c r="P5" s="14">
        <v>2</v>
      </c>
      <c r="Q5" s="88"/>
      <c r="R5" s="89"/>
      <c r="S5" s="89"/>
      <c r="T5" s="89"/>
      <c r="U5" s="89"/>
      <c r="V5" s="90"/>
    </row>
    <row r="6" spans="1:23" ht="64" x14ac:dyDescent="0.35">
      <c r="A6" s="108" t="s">
        <v>3800</v>
      </c>
      <c r="B6" s="108"/>
      <c r="C6" s="108"/>
      <c r="D6" s="108"/>
      <c r="E6" s="108"/>
      <c r="F6" s="3" t="s">
        <v>3801</v>
      </c>
      <c r="G6" s="15"/>
      <c r="H6" s="12">
        <f t="shared" ref="H6:H10" si="0">G6*0.23</f>
        <v>0</v>
      </c>
      <c r="I6" s="31">
        <f>ROUND(G6+H6,2)</f>
        <v>0</v>
      </c>
      <c r="J6" s="109" t="s">
        <v>3802</v>
      </c>
      <c r="K6" s="110"/>
      <c r="L6" s="111"/>
      <c r="P6" s="9" t="s">
        <v>3793</v>
      </c>
      <c r="Q6" s="1" t="s">
        <v>3794</v>
      </c>
      <c r="S6" s="5"/>
      <c r="T6" s="5"/>
    </row>
    <row r="7" spans="1:23" ht="64" x14ac:dyDescent="0.35">
      <c r="A7" s="108" t="s">
        <v>3803</v>
      </c>
      <c r="B7" s="108"/>
      <c r="C7" s="108"/>
      <c r="D7" s="108"/>
      <c r="E7" s="108"/>
      <c r="F7" s="3" t="s">
        <v>3804</v>
      </c>
      <c r="G7" s="15"/>
      <c r="H7" s="12">
        <f t="shared" si="0"/>
        <v>0</v>
      </c>
      <c r="I7" s="31">
        <f>ROUND(G6+H6,2)</f>
        <v>0</v>
      </c>
      <c r="J7" s="109" t="s">
        <v>3802</v>
      </c>
      <c r="K7" s="110"/>
      <c r="L7" s="111"/>
      <c r="P7" s="9"/>
      <c r="Q7" s="1"/>
      <c r="S7" s="5"/>
      <c r="T7" s="5"/>
    </row>
    <row r="8" spans="1:23" ht="53.5" x14ac:dyDescent="0.35">
      <c r="A8" s="108" t="s">
        <v>3805</v>
      </c>
      <c r="B8" s="108"/>
      <c r="C8" s="108"/>
      <c r="D8" s="108"/>
      <c r="E8" s="108"/>
      <c r="F8" s="3" t="s">
        <v>3806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106" t="s">
        <v>3807</v>
      </c>
      <c r="O8" s="107"/>
      <c r="P8" s="14">
        <v>1</v>
      </c>
      <c r="Q8" s="88"/>
      <c r="R8" s="89"/>
      <c r="S8" s="89"/>
      <c r="T8" s="89"/>
      <c r="U8" s="89"/>
      <c r="V8" s="90"/>
    </row>
    <row r="9" spans="1:23" ht="43" x14ac:dyDescent="0.35">
      <c r="A9" s="91" t="s">
        <v>3808</v>
      </c>
      <c r="B9" s="91"/>
      <c r="C9" s="91"/>
      <c r="D9" s="91"/>
      <c r="E9" s="91"/>
      <c r="F9" s="3" t="s">
        <v>3809</v>
      </c>
      <c r="G9" s="15"/>
      <c r="H9" s="12">
        <f t="shared" si="0"/>
        <v>0</v>
      </c>
      <c r="I9" s="31">
        <f>ROUND(G9+H9,2)</f>
        <v>0</v>
      </c>
      <c r="J9" s="92" t="s">
        <v>3802</v>
      </c>
      <c r="K9" s="93"/>
      <c r="L9" s="94"/>
      <c r="M9" s="1"/>
      <c r="N9" s="16"/>
      <c r="W9" s="17"/>
    </row>
    <row r="10" spans="1:23" ht="54" thickBot="1" x14ac:dyDescent="0.4">
      <c r="A10" s="91" t="s">
        <v>3810</v>
      </c>
      <c r="B10" s="91"/>
      <c r="C10" s="91"/>
      <c r="D10" s="91"/>
      <c r="E10" s="91"/>
      <c r="F10" s="3" t="s">
        <v>3811</v>
      </c>
      <c r="G10" s="18"/>
      <c r="H10" s="19">
        <f t="shared" si="0"/>
        <v>0</v>
      </c>
      <c r="I10" s="31">
        <f>ROUND(G10+H10,2)</f>
        <v>0</v>
      </c>
      <c r="J10" s="95" t="s">
        <v>3802</v>
      </c>
      <c r="K10" s="96"/>
      <c r="L10" s="97"/>
      <c r="M10" s="1"/>
      <c r="N10" s="1"/>
    </row>
    <row r="11" spans="1:23" ht="15" thickTop="1" x14ac:dyDescent="0.35">
      <c r="A11" s="20"/>
      <c r="B11" s="20"/>
      <c r="C11" s="20"/>
      <c r="D11" s="20"/>
      <c r="H11" s="20"/>
      <c r="I11" s="98"/>
      <c r="J11" s="99"/>
      <c r="K11" s="99"/>
      <c r="L11" s="100"/>
      <c r="M11" s="33" t="s">
        <v>3812</v>
      </c>
      <c r="N11" s="34"/>
      <c r="O11" s="1"/>
      <c r="P11" s="1"/>
      <c r="Q11" s="1"/>
      <c r="R11" s="1"/>
      <c r="S11" s="1"/>
      <c r="T11" s="1"/>
      <c r="U11" s="1"/>
      <c r="V11" s="21"/>
    </row>
    <row r="12" spans="1:23" ht="15" thickBot="1" x14ac:dyDescent="0.4">
      <c r="A12" s="20"/>
      <c r="B12" s="20"/>
      <c r="C12" s="20"/>
      <c r="D12" s="20"/>
      <c r="H12" s="22" t="s">
        <v>3813</v>
      </c>
      <c r="I12" s="101"/>
      <c r="J12" s="102"/>
      <c r="K12" s="102"/>
      <c r="L12" s="103"/>
      <c r="M12" s="104" t="s">
        <v>3814</v>
      </c>
      <c r="N12" s="105"/>
      <c r="O12" s="105"/>
      <c r="P12" s="105"/>
      <c r="Q12" s="105"/>
      <c r="R12" s="105"/>
      <c r="S12" s="105"/>
      <c r="T12" s="105"/>
      <c r="U12" s="105"/>
      <c r="V12" s="105"/>
    </row>
    <row r="13" spans="1:23" ht="15" thickTop="1" x14ac:dyDescent="0.35"/>
    <row r="14" spans="1:23" ht="34.5" customHeight="1" x14ac:dyDescent="0.3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4</v>
      </c>
      <c r="N14" s="25">
        <f>SUM(N16:N400)</f>
        <v>4</v>
      </c>
      <c r="P14" s="86" t="s">
        <v>3815</v>
      </c>
      <c r="Q14" s="87"/>
      <c r="R14" s="87"/>
      <c r="S14" s="87"/>
      <c r="T14" s="86" t="s">
        <v>3816</v>
      </c>
      <c r="U14" s="87"/>
      <c r="V14" s="87"/>
      <c r="W14" s="87"/>
    </row>
    <row r="15" spans="1:23" ht="73.5" x14ac:dyDescent="0.35">
      <c r="A15" s="35" t="s">
        <v>1</v>
      </c>
      <c r="B15" s="35" t="s">
        <v>2</v>
      </c>
      <c r="C15" s="36" t="s">
        <v>3</v>
      </c>
      <c r="D15" s="37" t="s">
        <v>4</v>
      </c>
      <c r="E15" s="37" t="s">
        <v>5</v>
      </c>
      <c r="F15" s="37" t="s">
        <v>6</v>
      </c>
      <c r="G15" s="37" t="s">
        <v>7</v>
      </c>
      <c r="H15" s="37" t="s">
        <v>8</v>
      </c>
      <c r="I15" s="37" t="s">
        <v>9</v>
      </c>
      <c r="J15" s="37" t="s">
        <v>10</v>
      </c>
      <c r="K15" s="37" t="s">
        <v>11</v>
      </c>
      <c r="L15" s="37" t="s">
        <v>12</v>
      </c>
      <c r="M15" s="37" t="s">
        <v>13</v>
      </c>
      <c r="N15" s="37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35">
      <c r="A16" s="38">
        <v>3291410</v>
      </c>
      <c r="B16" s="38" t="s">
        <v>22</v>
      </c>
      <c r="C16" s="39" t="s">
        <v>23</v>
      </c>
      <c r="D16" s="40" t="s">
        <v>14</v>
      </c>
      <c r="E16" s="40" t="s">
        <v>24</v>
      </c>
      <c r="F16" s="40" t="s">
        <v>25</v>
      </c>
      <c r="G16" s="40" t="s">
        <v>26</v>
      </c>
      <c r="H16" s="40" t="s">
        <v>25</v>
      </c>
      <c r="I16" s="40" t="s">
        <v>27</v>
      </c>
      <c r="J16" s="40" t="s">
        <v>28</v>
      </c>
      <c r="K16" s="40">
        <v>55</v>
      </c>
      <c r="L16" s="40">
        <v>663241</v>
      </c>
      <c r="M16" s="40">
        <v>468665</v>
      </c>
      <c r="N16" s="40">
        <v>1</v>
      </c>
      <c r="O16" s="42"/>
      <c r="P16" s="42"/>
      <c r="Q16" s="42"/>
      <c r="R16" s="17">
        <f>ROUND(Q16*0.23,2)</f>
        <v>0</v>
      </c>
      <c r="S16" s="27">
        <f>ROUND(Q16,2)+R16</f>
        <v>0</v>
      </c>
      <c r="T16" s="42"/>
      <c r="U16" s="42"/>
      <c r="V16" s="17">
        <f>ROUND(U16*0.23,2)</f>
        <v>0</v>
      </c>
      <c r="W16" s="27">
        <f>ROUND(U16,2)+V16</f>
        <v>0</v>
      </c>
    </row>
    <row r="17" spans="1:23" x14ac:dyDescent="0.35">
      <c r="A17" s="38">
        <v>3291549</v>
      </c>
      <c r="B17" s="38" t="s">
        <v>29</v>
      </c>
      <c r="C17" s="39" t="s">
        <v>30</v>
      </c>
      <c r="D17" s="40" t="s">
        <v>14</v>
      </c>
      <c r="E17" s="40" t="s">
        <v>24</v>
      </c>
      <c r="F17" s="40" t="s">
        <v>25</v>
      </c>
      <c r="G17" s="40" t="s">
        <v>26</v>
      </c>
      <c r="H17" s="40" t="s">
        <v>25</v>
      </c>
      <c r="I17" s="40" t="s">
        <v>31</v>
      </c>
      <c r="J17" s="40" t="s">
        <v>32</v>
      </c>
      <c r="K17" s="40">
        <v>42</v>
      </c>
      <c r="L17" s="40">
        <v>663273</v>
      </c>
      <c r="M17" s="40">
        <v>468443</v>
      </c>
      <c r="N17" s="40">
        <v>1</v>
      </c>
      <c r="O17" s="42"/>
      <c r="P17" s="42"/>
      <c r="Q17" s="42"/>
      <c r="R17" s="17">
        <f t="shared" ref="R17:R19" si="1">ROUND(Q17*0.23,2)</f>
        <v>0</v>
      </c>
      <c r="S17" s="27">
        <f t="shared" ref="S17:S19" si="2">ROUND(Q17,2)+R17</f>
        <v>0</v>
      </c>
      <c r="T17" s="42"/>
      <c r="U17" s="42"/>
      <c r="V17" s="17">
        <f t="shared" ref="V17:V19" si="3">ROUND(U17*0.23,2)</f>
        <v>0</v>
      </c>
      <c r="W17" s="27">
        <f t="shared" ref="W17:W19" si="4">ROUND(U17,2)+V17</f>
        <v>0</v>
      </c>
    </row>
    <row r="18" spans="1:23" x14ac:dyDescent="0.35">
      <c r="A18" s="38">
        <v>8230414</v>
      </c>
      <c r="B18" s="38" t="s">
        <v>2614</v>
      </c>
      <c r="C18" s="39" t="s">
        <v>2615</v>
      </c>
      <c r="D18" s="40" t="s">
        <v>14</v>
      </c>
      <c r="E18" s="40" t="s">
        <v>24</v>
      </c>
      <c r="F18" s="40" t="s">
        <v>117</v>
      </c>
      <c r="G18" s="40" t="s">
        <v>2605</v>
      </c>
      <c r="H18" s="40" t="s">
        <v>117</v>
      </c>
      <c r="I18" s="40" t="s">
        <v>151</v>
      </c>
      <c r="J18" s="40" t="s">
        <v>152</v>
      </c>
      <c r="K18" s="41">
        <v>129</v>
      </c>
      <c r="L18" s="40">
        <v>652999</v>
      </c>
      <c r="M18" s="40">
        <v>475776</v>
      </c>
      <c r="N18" s="40">
        <v>1</v>
      </c>
      <c r="O18" s="42"/>
      <c r="P18" s="42"/>
      <c r="Q18" s="42"/>
      <c r="R18" s="17">
        <f t="shared" si="1"/>
        <v>0</v>
      </c>
      <c r="S18" s="27">
        <f t="shared" si="2"/>
        <v>0</v>
      </c>
      <c r="T18" s="42"/>
      <c r="U18" s="42"/>
      <c r="V18" s="17">
        <f t="shared" si="3"/>
        <v>0</v>
      </c>
      <c r="W18" s="27">
        <f t="shared" si="4"/>
        <v>0</v>
      </c>
    </row>
    <row r="19" spans="1:23" x14ac:dyDescent="0.35">
      <c r="A19" s="38">
        <v>3289491</v>
      </c>
      <c r="B19" s="38" t="s">
        <v>2837</v>
      </c>
      <c r="C19" s="39" t="s">
        <v>2838</v>
      </c>
      <c r="D19" s="40" t="s">
        <v>14</v>
      </c>
      <c r="E19" s="40" t="s">
        <v>24</v>
      </c>
      <c r="F19" s="40" t="s">
        <v>2782</v>
      </c>
      <c r="G19" s="40" t="s">
        <v>2783</v>
      </c>
      <c r="H19" s="40" t="s">
        <v>2782</v>
      </c>
      <c r="I19" s="40" t="s">
        <v>239</v>
      </c>
      <c r="J19" s="40" t="s">
        <v>240</v>
      </c>
      <c r="K19" s="41" t="s">
        <v>2839</v>
      </c>
      <c r="L19" s="40">
        <v>654889</v>
      </c>
      <c r="M19" s="40">
        <v>474859</v>
      </c>
      <c r="N19" s="40">
        <v>1</v>
      </c>
      <c r="O19" s="42"/>
      <c r="P19" s="42"/>
      <c r="Q19" s="42"/>
      <c r="R19" s="17">
        <f t="shared" si="1"/>
        <v>0</v>
      </c>
      <c r="S19" s="27">
        <f t="shared" si="2"/>
        <v>0</v>
      </c>
      <c r="T19" s="42"/>
      <c r="U19" s="42"/>
      <c r="V19" s="17">
        <f t="shared" si="3"/>
        <v>0</v>
      </c>
      <c r="W19" s="27">
        <f t="shared" si="4"/>
        <v>0</v>
      </c>
    </row>
  </sheetData>
  <sheetProtection algorithmName="SHA-512" hashValue="YktTgF3dVxsJo9A8AM2ZkxjjQE8FpBZ3mI8DzVr6SHXX/RHdECceC2//GgYGeFsaNBC0RNZpxHViWaIZRLYMdw==" saltValue="F02/gBofY9txzFNozyxEaQ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2"/>
  <sheetViews>
    <sheetView topLeftCell="A7" workbookViewId="0">
      <selection activeCell="T16" sqref="T16:U22"/>
    </sheetView>
  </sheetViews>
  <sheetFormatPr defaultColWidth="8.7265625" defaultRowHeight="14.5" x14ac:dyDescent="0.35"/>
  <cols>
    <col min="1" max="1" width="8.7265625" style="4"/>
    <col min="2" max="2" width="12.54296875" style="4" customWidth="1"/>
    <col min="3" max="11" width="8.7265625" style="4"/>
    <col min="12" max="12" width="14.54296875" style="4" customWidth="1"/>
    <col min="13" max="14" width="8.7265625" style="4"/>
    <col min="15" max="15" width="15.453125" style="4" customWidth="1"/>
    <col min="16" max="16" width="12.81640625" style="4" customWidth="1"/>
    <col min="17" max="17" width="19.54296875" style="4" customWidth="1"/>
    <col min="18" max="18" width="8.7265625" style="4"/>
    <col min="19" max="19" width="14.26953125" style="4" customWidth="1"/>
    <col min="20" max="20" width="8.7265625" style="4"/>
    <col min="21" max="21" width="18.81640625" style="4" customWidth="1"/>
    <col min="22" max="22" width="8.7265625" style="4"/>
    <col min="23" max="23" width="15.26953125" style="4" customWidth="1"/>
    <col min="24" max="16384" width="8.7265625" style="4"/>
  </cols>
  <sheetData>
    <row r="1" spans="1:23" ht="15" thickBot="1" x14ac:dyDescent="0.4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" thickTop="1" x14ac:dyDescent="0.35">
      <c r="A2" s="1">
        <v>32</v>
      </c>
      <c r="B2" s="1">
        <f>M14</f>
        <v>7</v>
      </c>
      <c r="C2" s="1" t="str">
        <f>E16</f>
        <v>OTWOCKI</v>
      </c>
      <c r="D2" s="1"/>
      <c r="E2" s="1"/>
      <c r="F2" s="1"/>
      <c r="G2" s="112" t="s">
        <v>3787</v>
      </c>
      <c r="H2" s="113"/>
      <c r="I2" s="114"/>
      <c r="J2" s="115" t="s">
        <v>3788</v>
      </c>
      <c r="K2" s="116"/>
      <c r="L2" s="117"/>
      <c r="Q2" s="5"/>
      <c r="R2" s="5"/>
      <c r="S2" s="5"/>
      <c r="T2" s="5"/>
    </row>
    <row r="3" spans="1:23" x14ac:dyDescent="0.3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2" x14ac:dyDescent="0.35">
      <c r="A4" s="118" t="s">
        <v>3795</v>
      </c>
      <c r="B4" s="118"/>
      <c r="C4" s="118"/>
      <c r="D4" s="118"/>
      <c r="E4" s="118"/>
      <c r="F4" s="10" t="s">
        <v>3796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106" t="s">
        <v>3797</v>
      </c>
      <c r="O4" s="107"/>
      <c r="P4" s="14">
        <v>1</v>
      </c>
      <c r="Q4" s="88"/>
      <c r="R4" s="89"/>
      <c r="S4" s="89"/>
      <c r="T4" s="89"/>
      <c r="U4" s="89"/>
      <c r="V4" s="90"/>
    </row>
    <row r="5" spans="1:23" ht="42" x14ac:dyDescent="0.35">
      <c r="A5" s="118" t="s">
        <v>3798</v>
      </c>
      <c r="B5" s="118"/>
      <c r="C5" s="118"/>
      <c r="D5" s="118"/>
      <c r="E5" s="118"/>
      <c r="F5" s="10" t="s">
        <v>3799</v>
      </c>
      <c r="G5" s="11">
        <f>ROUND(J5/M14/60,2)</f>
        <v>0</v>
      </c>
      <c r="H5" s="12">
        <f>ROUND(K5/M14/60,0)</f>
        <v>0</v>
      </c>
      <c r="I5" s="13">
        <f>G4+H4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106"/>
      <c r="O5" s="107"/>
      <c r="P5" s="14">
        <v>2</v>
      </c>
      <c r="Q5" s="88"/>
      <c r="R5" s="89"/>
      <c r="S5" s="89"/>
      <c r="T5" s="89"/>
      <c r="U5" s="89"/>
      <c r="V5" s="90"/>
    </row>
    <row r="6" spans="1:23" ht="64" x14ac:dyDescent="0.35">
      <c r="A6" s="108" t="s">
        <v>3800</v>
      </c>
      <c r="B6" s="108"/>
      <c r="C6" s="108"/>
      <c r="D6" s="108"/>
      <c r="E6" s="108"/>
      <c r="F6" s="3" t="s">
        <v>3801</v>
      </c>
      <c r="G6" s="15"/>
      <c r="H6" s="12">
        <f t="shared" ref="H6:H10" si="0">G6*0.23</f>
        <v>0</v>
      </c>
      <c r="I6" s="31">
        <f>ROUND(G6+H6,2)</f>
        <v>0</v>
      </c>
      <c r="J6" s="109" t="s">
        <v>3802</v>
      </c>
      <c r="K6" s="110"/>
      <c r="L6" s="111"/>
      <c r="P6" s="9" t="s">
        <v>3793</v>
      </c>
      <c r="Q6" s="1" t="s">
        <v>3794</v>
      </c>
      <c r="S6" s="5"/>
      <c r="T6" s="5"/>
    </row>
    <row r="7" spans="1:23" ht="64" x14ac:dyDescent="0.35">
      <c r="A7" s="108" t="s">
        <v>3803</v>
      </c>
      <c r="B7" s="108"/>
      <c r="C7" s="108"/>
      <c r="D7" s="108"/>
      <c r="E7" s="108"/>
      <c r="F7" s="3" t="s">
        <v>3804</v>
      </c>
      <c r="G7" s="15"/>
      <c r="H7" s="12">
        <f t="shared" si="0"/>
        <v>0</v>
      </c>
      <c r="I7" s="31">
        <f>ROUND(G6+H6,2)</f>
        <v>0</v>
      </c>
      <c r="J7" s="109" t="s">
        <v>3802</v>
      </c>
      <c r="K7" s="110"/>
      <c r="L7" s="111"/>
      <c r="P7" s="9"/>
      <c r="Q7" s="1"/>
      <c r="S7" s="5"/>
      <c r="T7" s="5"/>
    </row>
    <row r="8" spans="1:23" ht="53.5" x14ac:dyDescent="0.35">
      <c r="A8" s="108" t="s">
        <v>3805</v>
      </c>
      <c r="B8" s="108"/>
      <c r="C8" s="108"/>
      <c r="D8" s="108"/>
      <c r="E8" s="108"/>
      <c r="F8" s="3" t="s">
        <v>3806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106" t="s">
        <v>3807</v>
      </c>
      <c r="O8" s="107"/>
      <c r="P8" s="14">
        <v>1</v>
      </c>
      <c r="Q8" s="88"/>
      <c r="R8" s="89"/>
      <c r="S8" s="89"/>
      <c r="T8" s="89"/>
      <c r="U8" s="89"/>
      <c r="V8" s="90"/>
    </row>
    <row r="9" spans="1:23" ht="43" x14ac:dyDescent="0.35">
      <c r="A9" s="91" t="s">
        <v>3808</v>
      </c>
      <c r="B9" s="91"/>
      <c r="C9" s="91"/>
      <c r="D9" s="91"/>
      <c r="E9" s="91"/>
      <c r="F9" s="3" t="s">
        <v>3809</v>
      </c>
      <c r="G9" s="15"/>
      <c r="H9" s="12">
        <f t="shared" si="0"/>
        <v>0</v>
      </c>
      <c r="I9" s="31">
        <f>ROUND(G9+H9,2)</f>
        <v>0</v>
      </c>
      <c r="J9" s="92" t="s">
        <v>3802</v>
      </c>
      <c r="K9" s="93"/>
      <c r="L9" s="94"/>
      <c r="M9" s="1"/>
      <c r="N9" s="16"/>
      <c r="W9" s="17"/>
    </row>
    <row r="10" spans="1:23" ht="54" thickBot="1" x14ac:dyDescent="0.4">
      <c r="A10" s="91" t="s">
        <v>3810</v>
      </c>
      <c r="B10" s="91"/>
      <c r="C10" s="91"/>
      <c r="D10" s="91"/>
      <c r="E10" s="91"/>
      <c r="F10" s="3" t="s">
        <v>3811</v>
      </c>
      <c r="G10" s="18"/>
      <c r="H10" s="19">
        <f t="shared" si="0"/>
        <v>0</v>
      </c>
      <c r="I10" s="31">
        <f>ROUND(G10+H10,2)</f>
        <v>0</v>
      </c>
      <c r="J10" s="95" t="s">
        <v>3802</v>
      </c>
      <c r="K10" s="96"/>
      <c r="L10" s="97"/>
      <c r="M10" s="1"/>
      <c r="N10" s="1"/>
    </row>
    <row r="11" spans="1:23" ht="15" thickTop="1" x14ac:dyDescent="0.35">
      <c r="A11" s="20"/>
      <c r="B11" s="20"/>
      <c r="C11" s="20"/>
      <c r="D11" s="20"/>
      <c r="H11" s="20"/>
      <c r="I11" s="98"/>
      <c r="J11" s="99"/>
      <c r="K11" s="99"/>
      <c r="L11" s="100"/>
      <c r="M11" s="33" t="s">
        <v>3812</v>
      </c>
      <c r="N11" s="34"/>
      <c r="O11" s="1"/>
      <c r="P11" s="1"/>
      <c r="Q11" s="1"/>
      <c r="R11" s="1"/>
      <c r="S11" s="1"/>
      <c r="T11" s="1"/>
      <c r="U11" s="1"/>
      <c r="V11" s="21"/>
    </row>
    <row r="12" spans="1:23" ht="15" thickBot="1" x14ac:dyDescent="0.4">
      <c r="A12" s="20"/>
      <c r="B12" s="20"/>
      <c r="C12" s="20"/>
      <c r="D12" s="20"/>
      <c r="H12" s="22" t="s">
        <v>3813</v>
      </c>
      <c r="I12" s="101"/>
      <c r="J12" s="102"/>
      <c r="K12" s="102"/>
      <c r="L12" s="103"/>
      <c r="M12" s="104" t="s">
        <v>3814</v>
      </c>
      <c r="N12" s="105"/>
      <c r="O12" s="105"/>
      <c r="P12" s="105"/>
      <c r="Q12" s="105"/>
      <c r="R12" s="105"/>
      <c r="S12" s="105"/>
      <c r="T12" s="105"/>
      <c r="U12" s="105"/>
      <c r="V12" s="105"/>
    </row>
    <row r="13" spans="1:23" ht="15" thickTop="1" x14ac:dyDescent="0.35"/>
    <row r="14" spans="1:23" ht="34.5" customHeight="1" x14ac:dyDescent="0.3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7</v>
      </c>
      <c r="N14" s="25">
        <f>SUM(N16:N400)</f>
        <v>7</v>
      </c>
      <c r="P14" s="86" t="s">
        <v>3815</v>
      </c>
      <c r="Q14" s="87"/>
      <c r="R14" s="87"/>
      <c r="S14" s="87"/>
      <c r="T14" s="86" t="s">
        <v>3816</v>
      </c>
      <c r="U14" s="87"/>
      <c r="V14" s="87"/>
      <c r="W14" s="87"/>
    </row>
    <row r="15" spans="1:23" ht="73.5" x14ac:dyDescent="0.35">
      <c r="A15" s="35" t="s">
        <v>1</v>
      </c>
      <c r="B15" s="35" t="s">
        <v>2</v>
      </c>
      <c r="C15" s="36" t="s">
        <v>3</v>
      </c>
      <c r="D15" s="37" t="s">
        <v>4</v>
      </c>
      <c r="E15" s="37" t="s">
        <v>5</v>
      </c>
      <c r="F15" s="37" t="s">
        <v>6</v>
      </c>
      <c r="G15" s="37" t="s">
        <v>7</v>
      </c>
      <c r="H15" s="37" t="s">
        <v>8</v>
      </c>
      <c r="I15" s="37" t="s">
        <v>9</v>
      </c>
      <c r="J15" s="37" t="s">
        <v>10</v>
      </c>
      <c r="K15" s="37" t="s">
        <v>11</v>
      </c>
      <c r="L15" s="37" t="s">
        <v>12</v>
      </c>
      <c r="M15" s="37" t="s">
        <v>13</v>
      </c>
      <c r="N15" s="37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35">
      <c r="A16" s="38">
        <v>3283690</v>
      </c>
      <c r="B16" s="38" t="s">
        <v>2790</v>
      </c>
      <c r="C16" s="39" t="s">
        <v>2791</v>
      </c>
      <c r="D16" s="40" t="s">
        <v>14</v>
      </c>
      <c r="E16" s="40" t="s">
        <v>24</v>
      </c>
      <c r="F16" s="40" t="s">
        <v>2782</v>
      </c>
      <c r="G16" s="40" t="s">
        <v>2783</v>
      </c>
      <c r="H16" s="40" t="s">
        <v>2782</v>
      </c>
      <c r="I16" s="40" t="s">
        <v>355</v>
      </c>
      <c r="J16" s="40" t="s">
        <v>356</v>
      </c>
      <c r="K16" s="41">
        <v>21</v>
      </c>
      <c r="L16" s="40">
        <v>653904</v>
      </c>
      <c r="M16" s="40">
        <v>473148</v>
      </c>
      <c r="N16" s="40">
        <v>1</v>
      </c>
      <c r="O16" s="42"/>
      <c r="P16" s="42"/>
      <c r="Q16" s="42"/>
      <c r="R16" s="17">
        <f>ROUND(Q16*0.23,2)</f>
        <v>0</v>
      </c>
      <c r="S16" s="27">
        <f>ROUND(Q16,2)+R16</f>
        <v>0</v>
      </c>
      <c r="T16" s="42"/>
      <c r="U16" s="42"/>
      <c r="V16" s="17">
        <f>ROUND(U16*0.23,2)</f>
        <v>0</v>
      </c>
      <c r="W16" s="27">
        <f>ROUND(U16,2)+V16</f>
        <v>0</v>
      </c>
    </row>
    <row r="17" spans="1:23" x14ac:dyDescent="0.35">
      <c r="A17" s="38">
        <v>3285159</v>
      </c>
      <c r="B17" s="38" t="s">
        <v>2792</v>
      </c>
      <c r="C17" s="39" t="s">
        <v>2793</v>
      </c>
      <c r="D17" s="40" t="s">
        <v>14</v>
      </c>
      <c r="E17" s="40" t="s">
        <v>24</v>
      </c>
      <c r="F17" s="40" t="s">
        <v>2782</v>
      </c>
      <c r="G17" s="40" t="s">
        <v>2783</v>
      </c>
      <c r="H17" s="40" t="s">
        <v>2782</v>
      </c>
      <c r="I17" s="40" t="s">
        <v>2794</v>
      </c>
      <c r="J17" s="40" t="s">
        <v>2795</v>
      </c>
      <c r="K17" s="41">
        <v>9</v>
      </c>
      <c r="L17" s="40">
        <v>655476</v>
      </c>
      <c r="M17" s="40">
        <v>472793</v>
      </c>
      <c r="N17" s="40">
        <v>1</v>
      </c>
      <c r="O17" s="42"/>
      <c r="P17" s="42"/>
      <c r="Q17" s="42"/>
      <c r="R17" s="17">
        <f t="shared" ref="R17:R22" si="1">ROUND(Q17*0.23,2)</f>
        <v>0</v>
      </c>
      <c r="S17" s="27">
        <f t="shared" ref="S17:S22" si="2">ROUND(Q17,2)+R17</f>
        <v>0</v>
      </c>
      <c r="T17" s="42"/>
      <c r="U17" s="42"/>
      <c r="V17" s="17">
        <f t="shared" ref="V17:V22" si="3">ROUND(U17*0.23,2)</f>
        <v>0</v>
      </c>
      <c r="W17" s="27">
        <f t="shared" ref="W17:W22" si="4">ROUND(U17,2)+V17</f>
        <v>0</v>
      </c>
    </row>
    <row r="18" spans="1:23" x14ac:dyDescent="0.35">
      <c r="A18" s="38">
        <v>3281713</v>
      </c>
      <c r="B18" s="38" t="s">
        <v>2801</v>
      </c>
      <c r="C18" s="39" t="s">
        <v>2802</v>
      </c>
      <c r="D18" s="40" t="s">
        <v>14</v>
      </c>
      <c r="E18" s="40" t="s">
        <v>24</v>
      </c>
      <c r="F18" s="40" t="s">
        <v>2782</v>
      </c>
      <c r="G18" s="40" t="s">
        <v>2783</v>
      </c>
      <c r="H18" s="40" t="s">
        <v>2782</v>
      </c>
      <c r="I18" s="40" t="s">
        <v>2803</v>
      </c>
      <c r="J18" s="40" t="s">
        <v>2804</v>
      </c>
      <c r="K18" s="41" t="s">
        <v>1145</v>
      </c>
      <c r="L18" s="40">
        <v>653736</v>
      </c>
      <c r="M18" s="40">
        <v>475198</v>
      </c>
      <c r="N18" s="40">
        <v>1</v>
      </c>
      <c r="O18" s="42"/>
      <c r="P18" s="42"/>
      <c r="Q18" s="42"/>
      <c r="R18" s="17">
        <f t="shared" si="1"/>
        <v>0</v>
      </c>
      <c r="S18" s="27">
        <f t="shared" si="2"/>
        <v>0</v>
      </c>
      <c r="T18" s="42"/>
      <c r="U18" s="42"/>
      <c r="V18" s="17">
        <f t="shared" si="3"/>
        <v>0</v>
      </c>
      <c r="W18" s="27">
        <f t="shared" si="4"/>
        <v>0</v>
      </c>
    </row>
    <row r="19" spans="1:23" x14ac:dyDescent="0.35">
      <c r="A19" s="38">
        <v>3288388</v>
      </c>
      <c r="B19" s="38" t="s">
        <v>2807</v>
      </c>
      <c r="C19" s="39" t="s">
        <v>2808</v>
      </c>
      <c r="D19" s="40" t="s">
        <v>14</v>
      </c>
      <c r="E19" s="40" t="s">
        <v>24</v>
      </c>
      <c r="F19" s="40" t="s">
        <v>2782</v>
      </c>
      <c r="G19" s="40" t="s">
        <v>2783</v>
      </c>
      <c r="H19" s="40" t="s">
        <v>2782</v>
      </c>
      <c r="I19" s="40" t="s">
        <v>243</v>
      </c>
      <c r="J19" s="40" t="s">
        <v>244</v>
      </c>
      <c r="K19" s="41">
        <v>28</v>
      </c>
      <c r="L19" s="40">
        <v>655548</v>
      </c>
      <c r="M19" s="40">
        <v>473586</v>
      </c>
      <c r="N19" s="40">
        <v>1</v>
      </c>
      <c r="O19" s="42"/>
      <c r="P19" s="42"/>
      <c r="Q19" s="42"/>
      <c r="R19" s="17">
        <f t="shared" si="1"/>
        <v>0</v>
      </c>
      <c r="S19" s="27">
        <f t="shared" si="2"/>
        <v>0</v>
      </c>
      <c r="T19" s="42"/>
      <c r="U19" s="42"/>
      <c r="V19" s="17">
        <f t="shared" si="3"/>
        <v>0</v>
      </c>
      <c r="W19" s="27">
        <f t="shared" si="4"/>
        <v>0</v>
      </c>
    </row>
    <row r="20" spans="1:23" x14ac:dyDescent="0.35">
      <c r="A20" s="38">
        <v>3281779</v>
      </c>
      <c r="B20" s="38" t="s">
        <v>2811</v>
      </c>
      <c r="C20" s="39" t="s">
        <v>2812</v>
      </c>
      <c r="D20" s="40" t="s">
        <v>14</v>
      </c>
      <c r="E20" s="40" t="s">
        <v>24</v>
      </c>
      <c r="F20" s="40" t="s">
        <v>2782</v>
      </c>
      <c r="G20" s="40" t="s">
        <v>2783</v>
      </c>
      <c r="H20" s="40" t="s">
        <v>2782</v>
      </c>
      <c r="I20" s="40" t="s">
        <v>2813</v>
      </c>
      <c r="J20" s="40" t="s">
        <v>2814</v>
      </c>
      <c r="K20" s="41" t="s">
        <v>2013</v>
      </c>
      <c r="L20" s="40">
        <v>653689</v>
      </c>
      <c r="M20" s="40">
        <v>474813</v>
      </c>
      <c r="N20" s="40">
        <v>1</v>
      </c>
      <c r="O20" s="42"/>
      <c r="P20" s="42"/>
      <c r="Q20" s="42"/>
      <c r="R20" s="17">
        <f t="shared" si="1"/>
        <v>0</v>
      </c>
      <c r="S20" s="27">
        <f t="shared" si="2"/>
        <v>0</v>
      </c>
      <c r="T20" s="42"/>
      <c r="U20" s="42"/>
      <c r="V20" s="17">
        <f t="shared" si="3"/>
        <v>0</v>
      </c>
      <c r="W20" s="27">
        <f t="shared" si="4"/>
        <v>0</v>
      </c>
    </row>
    <row r="21" spans="1:23" x14ac:dyDescent="0.35">
      <c r="A21" s="38">
        <v>3281101</v>
      </c>
      <c r="B21" s="38" t="s">
        <v>2840</v>
      </c>
      <c r="C21" s="39" t="s">
        <v>2841</v>
      </c>
      <c r="D21" s="40" t="s">
        <v>14</v>
      </c>
      <c r="E21" s="40" t="s">
        <v>24</v>
      </c>
      <c r="F21" s="40" t="s">
        <v>2782</v>
      </c>
      <c r="G21" s="40" t="s">
        <v>2783</v>
      </c>
      <c r="H21" s="40" t="s">
        <v>2782</v>
      </c>
      <c r="I21" s="40" t="s">
        <v>239</v>
      </c>
      <c r="J21" s="40" t="s">
        <v>240</v>
      </c>
      <c r="K21" s="41">
        <v>66</v>
      </c>
      <c r="L21" s="40">
        <v>654441</v>
      </c>
      <c r="M21" s="40">
        <v>475277</v>
      </c>
      <c r="N21" s="40">
        <v>1</v>
      </c>
      <c r="O21" s="42"/>
      <c r="P21" s="42"/>
      <c r="Q21" s="42"/>
      <c r="R21" s="17">
        <f t="shared" si="1"/>
        <v>0</v>
      </c>
      <c r="S21" s="27">
        <f t="shared" si="2"/>
        <v>0</v>
      </c>
      <c r="T21" s="42"/>
      <c r="U21" s="42"/>
      <c r="V21" s="17">
        <f t="shared" si="3"/>
        <v>0</v>
      </c>
      <c r="W21" s="27">
        <f t="shared" si="4"/>
        <v>0</v>
      </c>
    </row>
    <row r="22" spans="1:23" x14ac:dyDescent="0.35">
      <c r="A22" s="38">
        <v>3289592</v>
      </c>
      <c r="B22" s="38" t="s">
        <v>2846</v>
      </c>
      <c r="C22" s="39" t="s">
        <v>2847</v>
      </c>
      <c r="D22" s="40" t="s">
        <v>14</v>
      </c>
      <c r="E22" s="40" t="s">
        <v>24</v>
      </c>
      <c r="F22" s="40" t="s">
        <v>2782</v>
      </c>
      <c r="G22" s="40" t="s">
        <v>2783</v>
      </c>
      <c r="H22" s="40" t="s">
        <v>2782</v>
      </c>
      <c r="I22" s="40" t="s">
        <v>20</v>
      </c>
      <c r="J22" s="40" t="s">
        <v>21</v>
      </c>
      <c r="K22" s="41">
        <v>31</v>
      </c>
      <c r="L22" s="40">
        <v>654419</v>
      </c>
      <c r="M22" s="40">
        <v>473228</v>
      </c>
      <c r="N22" s="40">
        <v>1</v>
      </c>
      <c r="O22" s="42"/>
      <c r="P22" s="42"/>
      <c r="Q22" s="42"/>
      <c r="R22" s="17">
        <f t="shared" si="1"/>
        <v>0</v>
      </c>
      <c r="S22" s="27">
        <f t="shared" si="2"/>
        <v>0</v>
      </c>
      <c r="T22" s="42"/>
      <c r="U22" s="42"/>
      <c r="V22" s="17">
        <f t="shared" si="3"/>
        <v>0</v>
      </c>
      <c r="W22" s="27">
        <f t="shared" si="4"/>
        <v>0</v>
      </c>
    </row>
  </sheetData>
  <sheetProtection algorithmName="SHA-512" hashValue="oTgVcuo4qCBX5ux2Xe9KnJMp6a5IkHNgq4I6UsUt1Q6D7daCFwz2cJ+jLyqSw5ec0yo+9NPW3X4ctCshp5Eb7Q==" saltValue="ZJwU4pWUNrsEzA+HbBSA8w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2"/>
  <sheetViews>
    <sheetView topLeftCell="A7" workbookViewId="0">
      <selection activeCell="T16" sqref="T16:U22"/>
    </sheetView>
  </sheetViews>
  <sheetFormatPr defaultColWidth="8.7265625" defaultRowHeight="14.5" x14ac:dyDescent="0.35"/>
  <cols>
    <col min="1" max="1" width="8.7265625" style="4"/>
    <col min="2" max="2" width="12.54296875" style="4" customWidth="1"/>
    <col min="3" max="11" width="8.7265625" style="4"/>
    <col min="12" max="12" width="14.54296875" style="4" customWidth="1"/>
    <col min="13" max="14" width="8.7265625" style="4"/>
    <col min="15" max="15" width="15.453125" style="4" customWidth="1"/>
    <col min="16" max="16" width="12.81640625" style="4" customWidth="1"/>
    <col min="17" max="17" width="19.54296875" style="4" customWidth="1"/>
    <col min="18" max="18" width="8.7265625" style="4"/>
    <col min="19" max="19" width="14.26953125" style="4" customWidth="1"/>
    <col min="20" max="20" width="8.7265625" style="4"/>
    <col min="21" max="21" width="18.81640625" style="4" customWidth="1"/>
    <col min="22" max="22" width="8.7265625" style="4"/>
    <col min="23" max="23" width="15.26953125" style="4" customWidth="1"/>
    <col min="24" max="16384" width="8.7265625" style="4"/>
  </cols>
  <sheetData>
    <row r="1" spans="1:23" ht="15" thickBot="1" x14ac:dyDescent="0.4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" thickTop="1" x14ac:dyDescent="0.35">
      <c r="A2" s="1">
        <v>31</v>
      </c>
      <c r="B2" s="1">
        <f>M14</f>
        <v>7</v>
      </c>
      <c r="C2" s="1" t="str">
        <f>E16</f>
        <v>OTWOCKI</v>
      </c>
      <c r="D2" s="1"/>
      <c r="E2" s="1"/>
      <c r="F2" s="1"/>
      <c r="G2" s="112" t="s">
        <v>3787</v>
      </c>
      <c r="H2" s="113"/>
      <c r="I2" s="114"/>
      <c r="J2" s="115" t="s">
        <v>3788</v>
      </c>
      <c r="K2" s="116"/>
      <c r="L2" s="117"/>
      <c r="Q2" s="5"/>
      <c r="R2" s="5"/>
      <c r="S2" s="5"/>
      <c r="T2" s="5"/>
    </row>
    <row r="3" spans="1:23" x14ac:dyDescent="0.3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2" x14ac:dyDescent="0.35">
      <c r="A4" s="118" t="s">
        <v>3795</v>
      </c>
      <c r="B4" s="118"/>
      <c r="C4" s="118"/>
      <c r="D4" s="118"/>
      <c r="E4" s="118"/>
      <c r="F4" s="10" t="s">
        <v>3796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106" t="s">
        <v>3797</v>
      </c>
      <c r="O4" s="107"/>
      <c r="P4" s="14">
        <v>1</v>
      </c>
      <c r="Q4" s="88"/>
      <c r="R4" s="89"/>
      <c r="S4" s="89"/>
      <c r="T4" s="89"/>
      <c r="U4" s="89"/>
      <c r="V4" s="90"/>
    </row>
    <row r="5" spans="1:23" ht="42" x14ac:dyDescent="0.35">
      <c r="A5" s="118" t="s">
        <v>3798</v>
      </c>
      <c r="B5" s="118"/>
      <c r="C5" s="118"/>
      <c r="D5" s="118"/>
      <c r="E5" s="118"/>
      <c r="F5" s="10" t="s">
        <v>3799</v>
      </c>
      <c r="G5" s="11">
        <f>ROUND(J5/M14/60,2)</f>
        <v>0</v>
      </c>
      <c r="H5" s="12">
        <f>ROUND(K5/M14/60,0)</f>
        <v>0</v>
      </c>
      <c r="I5" s="13">
        <f>G4+H4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106"/>
      <c r="O5" s="107"/>
      <c r="P5" s="14">
        <v>2</v>
      </c>
      <c r="Q5" s="88"/>
      <c r="R5" s="89"/>
      <c r="S5" s="89"/>
      <c r="T5" s="89"/>
      <c r="U5" s="89"/>
      <c r="V5" s="90"/>
    </row>
    <row r="6" spans="1:23" ht="64" x14ac:dyDescent="0.35">
      <c r="A6" s="108" t="s">
        <v>3800</v>
      </c>
      <c r="B6" s="108"/>
      <c r="C6" s="108"/>
      <c r="D6" s="108"/>
      <c r="E6" s="108"/>
      <c r="F6" s="3" t="s">
        <v>3801</v>
      </c>
      <c r="G6" s="15"/>
      <c r="H6" s="12">
        <f t="shared" ref="H6:H10" si="0">G6*0.23</f>
        <v>0</v>
      </c>
      <c r="I6" s="31">
        <f>ROUND(G6+H6,2)</f>
        <v>0</v>
      </c>
      <c r="J6" s="109" t="s">
        <v>3802</v>
      </c>
      <c r="K6" s="110"/>
      <c r="L6" s="111"/>
      <c r="P6" s="9" t="s">
        <v>3793</v>
      </c>
      <c r="Q6" s="1" t="s">
        <v>3794</v>
      </c>
      <c r="S6" s="5"/>
      <c r="T6" s="5"/>
    </row>
    <row r="7" spans="1:23" ht="64" x14ac:dyDescent="0.35">
      <c r="A7" s="108" t="s">
        <v>3803</v>
      </c>
      <c r="B7" s="108"/>
      <c r="C7" s="108"/>
      <c r="D7" s="108"/>
      <c r="E7" s="108"/>
      <c r="F7" s="3" t="s">
        <v>3804</v>
      </c>
      <c r="G7" s="15"/>
      <c r="H7" s="12">
        <f t="shared" si="0"/>
        <v>0</v>
      </c>
      <c r="I7" s="31">
        <f>ROUND(G6+H6,2)</f>
        <v>0</v>
      </c>
      <c r="J7" s="109" t="s">
        <v>3802</v>
      </c>
      <c r="K7" s="110"/>
      <c r="L7" s="111"/>
      <c r="P7" s="9"/>
      <c r="Q7" s="1"/>
      <c r="S7" s="5"/>
      <c r="T7" s="5"/>
    </row>
    <row r="8" spans="1:23" ht="53.5" x14ac:dyDescent="0.35">
      <c r="A8" s="108" t="s">
        <v>3805</v>
      </c>
      <c r="B8" s="108"/>
      <c r="C8" s="108"/>
      <c r="D8" s="108"/>
      <c r="E8" s="108"/>
      <c r="F8" s="3" t="s">
        <v>3806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106" t="s">
        <v>3807</v>
      </c>
      <c r="O8" s="107"/>
      <c r="P8" s="14">
        <v>1</v>
      </c>
      <c r="Q8" s="88"/>
      <c r="R8" s="89"/>
      <c r="S8" s="89"/>
      <c r="T8" s="89"/>
      <c r="U8" s="89"/>
      <c r="V8" s="90"/>
    </row>
    <row r="9" spans="1:23" ht="43" x14ac:dyDescent="0.35">
      <c r="A9" s="91" t="s">
        <v>3808</v>
      </c>
      <c r="B9" s="91"/>
      <c r="C9" s="91"/>
      <c r="D9" s="91"/>
      <c r="E9" s="91"/>
      <c r="F9" s="3" t="s">
        <v>3809</v>
      </c>
      <c r="G9" s="15"/>
      <c r="H9" s="12">
        <f t="shared" si="0"/>
        <v>0</v>
      </c>
      <c r="I9" s="31">
        <f>ROUND(G9+H9,2)</f>
        <v>0</v>
      </c>
      <c r="J9" s="92" t="s">
        <v>3802</v>
      </c>
      <c r="K9" s="93"/>
      <c r="L9" s="94"/>
      <c r="M9" s="1"/>
      <c r="N9" s="16"/>
      <c r="W9" s="17"/>
    </row>
    <row r="10" spans="1:23" ht="54" thickBot="1" x14ac:dyDescent="0.4">
      <c r="A10" s="91" t="s">
        <v>3810</v>
      </c>
      <c r="B10" s="91"/>
      <c r="C10" s="91"/>
      <c r="D10" s="91"/>
      <c r="E10" s="91"/>
      <c r="F10" s="3" t="s">
        <v>3811</v>
      </c>
      <c r="G10" s="18"/>
      <c r="H10" s="19">
        <f t="shared" si="0"/>
        <v>0</v>
      </c>
      <c r="I10" s="31">
        <f>ROUND(G10+H10,2)</f>
        <v>0</v>
      </c>
      <c r="J10" s="95" t="s">
        <v>3802</v>
      </c>
      <c r="K10" s="96"/>
      <c r="L10" s="97"/>
      <c r="M10" s="1"/>
      <c r="N10" s="1"/>
    </row>
    <row r="11" spans="1:23" ht="15" thickTop="1" x14ac:dyDescent="0.35">
      <c r="A11" s="20"/>
      <c r="B11" s="20"/>
      <c r="C11" s="20"/>
      <c r="D11" s="20"/>
      <c r="H11" s="20"/>
      <c r="I11" s="98"/>
      <c r="J11" s="99"/>
      <c r="K11" s="99"/>
      <c r="L11" s="100"/>
      <c r="M11" s="33" t="s">
        <v>3812</v>
      </c>
      <c r="N11" s="34"/>
      <c r="O11" s="1"/>
      <c r="P11" s="1"/>
      <c r="Q11" s="1"/>
      <c r="R11" s="1"/>
      <c r="S11" s="1"/>
      <c r="T11" s="1"/>
      <c r="U11" s="1"/>
      <c r="V11" s="21"/>
    </row>
    <row r="12" spans="1:23" ht="15" thickBot="1" x14ac:dyDescent="0.4">
      <c r="A12" s="20"/>
      <c r="B12" s="20"/>
      <c r="C12" s="20"/>
      <c r="D12" s="20"/>
      <c r="H12" s="22" t="s">
        <v>3813</v>
      </c>
      <c r="I12" s="101"/>
      <c r="J12" s="102"/>
      <c r="K12" s="102"/>
      <c r="L12" s="103"/>
      <c r="M12" s="104" t="s">
        <v>3814</v>
      </c>
      <c r="N12" s="105"/>
      <c r="O12" s="105"/>
      <c r="P12" s="105"/>
      <c r="Q12" s="105"/>
      <c r="R12" s="105"/>
      <c r="S12" s="105"/>
      <c r="T12" s="105"/>
      <c r="U12" s="105"/>
      <c r="V12" s="105"/>
    </row>
    <row r="13" spans="1:23" ht="15" thickTop="1" x14ac:dyDescent="0.35"/>
    <row r="14" spans="1:23" ht="34.5" customHeight="1" x14ac:dyDescent="0.3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7</v>
      </c>
      <c r="N14" s="25">
        <f>SUM(N16:N400)</f>
        <v>7</v>
      </c>
      <c r="P14" s="86" t="s">
        <v>3815</v>
      </c>
      <c r="Q14" s="87"/>
      <c r="R14" s="87"/>
      <c r="S14" s="87"/>
      <c r="T14" s="86" t="s">
        <v>3816</v>
      </c>
      <c r="U14" s="87"/>
      <c r="V14" s="87"/>
      <c r="W14" s="87"/>
    </row>
    <row r="15" spans="1:23" ht="73.5" x14ac:dyDescent="0.35">
      <c r="A15" s="35" t="s">
        <v>1</v>
      </c>
      <c r="B15" s="35" t="s">
        <v>2</v>
      </c>
      <c r="C15" s="36" t="s">
        <v>3</v>
      </c>
      <c r="D15" s="37" t="s">
        <v>4</v>
      </c>
      <c r="E15" s="37" t="s">
        <v>5</v>
      </c>
      <c r="F15" s="37" t="s">
        <v>6</v>
      </c>
      <c r="G15" s="37" t="s">
        <v>7</v>
      </c>
      <c r="H15" s="37" t="s">
        <v>8</v>
      </c>
      <c r="I15" s="37" t="s">
        <v>9</v>
      </c>
      <c r="J15" s="37" t="s">
        <v>10</v>
      </c>
      <c r="K15" s="37" t="s">
        <v>11</v>
      </c>
      <c r="L15" s="37" t="s">
        <v>12</v>
      </c>
      <c r="M15" s="37" t="s">
        <v>13</v>
      </c>
      <c r="N15" s="37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35">
      <c r="A16" s="38">
        <v>3287514</v>
      </c>
      <c r="B16" s="38" t="s">
        <v>2780</v>
      </c>
      <c r="C16" s="39" t="s">
        <v>2781</v>
      </c>
      <c r="D16" s="40" t="s">
        <v>14</v>
      </c>
      <c r="E16" s="40" t="s">
        <v>24</v>
      </c>
      <c r="F16" s="40" t="s">
        <v>2782</v>
      </c>
      <c r="G16" s="40" t="s">
        <v>2783</v>
      </c>
      <c r="H16" s="40" t="s">
        <v>2782</v>
      </c>
      <c r="I16" s="40" t="s">
        <v>2784</v>
      </c>
      <c r="J16" s="40" t="s">
        <v>2785</v>
      </c>
      <c r="K16" s="41">
        <v>1</v>
      </c>
      <c r="L16" s="40">
        <v>653240</v>
      </c>
      <c r="M16" s="40">
        <v>473679</v>
      </c>
      <c r="N16" s="41">
        <v>1</v>
      </c>
      <c r="O16" s="42"/>
      <c r="P16" s="42"/>
      <c r="Q16" s="42"/>
      <c r="R16" s="17">
        <f>ROUND(Q16*0.23,2)</f>
        <v>0</v>
      </c>
      <c r="S16" s="27">
        <f>ROUND(Q16,2)+R16</f>
        <v>0</v>
      </c>
      <c r="T16" s="42"/>
      <c r="U16" s="42"/>
      <c r="V16" s="17">
        <f>ROUND(U16*0.23,2)</f>
        <v>0</v>
      </c>
      <c r="W16" s="27">
        <f>ROUND(U16,2)+V16</f>
        <v>0</v>
      </c>
    </row>
    <row r="17" spans="1:23" x14ac:dyDescent="0.35">
      <c r="A17" s="38">
        <v>3287550</v>
      </c>
      <c r="B17" s="38" t="s">
        <v>2786</v>
      </c>
      <c r="C17" s="39" t="s">
        <v>2787</v>
      </c>
      <c r="D17" s="40" t="s">
        <v>14</v>
      </c>
      <c r="E17" s="40" t="s">
        <v>24</v>
      </c>
      <c r="F17" s="40" t="s">
        <v>2782</v>
      </c>
      <c r="G17" s="40" t="s">
        <v>2783</v>
      </c>
      <c r="H17" s="40" t="s">
        <v>2782</v>
      </c>
      <c r="I17" s="40" t="s">
        <v>2788</v>
      </c>
      <c r="J17" s="40" t="s">
        <v>2789</v>
      </c>
      <c r="K17" s="41">
        <v>76</v>
      </c>
      <c r="L17" s="40">
        <v>655411</v>
      </c>
      <c r="M17" s="40">
        <v>472544</v>
      </c>
      <c r="N17" s="41">
        <v>1</v>
      </c>
      <c r="O17" s="42"/>
      <c r="P17" s="42"/>
      <c r="Q17" s="42"/>
      <c r="R17" s="17">
        <f t="shared" ref="R17:R22" si="1">ROUND(Q17*0.23,2)</f>
        <v>0</v>
      </c>
      <c r="S17" s="27">
        <f t="shared" ref="S17:S22" si="2">ROUND(Q17,2)+R17</f>
        <v>0</v>
      </c>
      <c r="T17" s="42"/>
      <c r="U17" s="42"/>
      <c r="V17" s="17">
        <f t="shared" ref="V17:V22" si="3">ROUND(U17*0.23,2)</f>
        <v>0</v>
      </c>
      <c r="W17" s="27">
        <f t="shared" ref="W17:W22" si="4">ROUND(U17,2)+V17</f>
        <v>0</v>
      </c>
    </row>
    <row r="18" spans="1:23" x14ac:dyDescent="0.35">
      <c r="A18" s="38">
        <v>3288215</v>
      </c>
      <c r="B18" s="38" t="s">
        <v>2796</v>
      </c>
      <c r="C18" s="39" t="s">
        <v>2797</v>
      </c>
      <c r="D18" s="40" t="s">
        <v>14</v>
      </c>
      <c r="E18" s="40" t="s">
        <v>24</v>
      </c>
      <c r="F18" s="40" t="s">
        <v>2782</v>
      </c>
      <c r="G18" s="40" t="s">
        <v>2783</v>
      </c>
      <c r="H18" s="40" t="s">
        <v>2782</v>
      </c>
      <c r="I18" s="40" t="s">
        <v>2798</v>
      </c>
      <c r="J18" s="40" t="s">
        <v>2799</v>
      </c>
      <c r="K18" s="41" t="s">
        <v>2800</v>
      </c>
      <c r="L18" s="40">
        <v>654939</v>
      </c>
      <c r="M18" s="40">
        <v>473061</v>
      </c>
      <c r="N18" s="41">
        <v>1</v>
      </c>
      <c r="O18" s="42"/>
      <c r="P18" s="42"/>
      <c r="Q18" s="42"/>
      <c r="R18" s="17">
        <f t="shared" si="1"/>
        <v>0</v>
      </c>
      <c r="S18" s="27">
        <f t="shared" si="2"/>
        <v>0</v>
      </c>
      <c r="T18" s="42"/>
      <c r="U18" s="42"/>
      <c r="V18" s="17">
        <f t="shared" si="3"/>
        <v>0</v>
      </c>
      <c r="W18" s="27">
        <f t="shared" si="4"/>
        <v>0</v>
      </c>
    </row>
    <row r="19" spans="1:23" x14ac:dyDescent="0.35">
      <c r="A19" s="38">
        <v>3288318</v>
      </c>
      <c r="B19" s="38" t="s">
        <v>2805</v>
      </c>
      <c r="C19" s="39" t="s">
        <v>2806</v>
      </c>
      <c r="D19" s="40" t="s">
        <v>14</v>
      </c>
      <c r="E19" s="40" t="s">
        <v>24</v>
      </c>
      <c r="F19" s="40" t="s">
        <v>2782</v>
      </c>
      <c r="G19" s="40" t="s">
        <v>2783</v>
      </c>
      <c r="H19" s="40" t="s">
        <v>2782</v>
      </c>
      <c r="I19" s="40" t="s">
        <v>101</v>
      </c>
      <c r="J19" s="40" t="s">
        <v>102</v>
      </c>
      <c r="K19" s="41">
        <v>3</v>
      </c>
      <c r="L19" s="40">
        <v>655969</v>
      </c>
      <c r="M19" s="40">
        <v>473642</v>
      </c>
      <c r="N19" s="41">
        <v>1</v>
      </c>
      <c r="O19" s="42"/>
      <c r="P19" s="42"/>
      <c r="Q19" s="42"/>
      <c r="R19" s="17">
        <f t="shared" si="1"/>
        <v>0</v>
      </c>
      <c r="S19" s="27">
        <f t="shared" si="2"/>
        <v>0</v>
      </c>
      <c r="T19" s="42"/>
      <c r="U19" s="42"/>
      <c r="V19" s="17">
        <f t="shared" si="3"/>
        <v>0</v>
      </c>
      <c r="W19" s="27">
        <f t="shared" si="4"/>
        <v>0</v>
      </c>
    </row>
    <row r="20" spans="1:23" x14ac:dyDescent="0.35">
      <c r="A20" s="38">
        <v>9633021</v>
      </c>
      <c r="B20" s="38" t="s">
        <v>358</v>
      </c>
      <c r="C20" s="39" t="s">
        <v>2815</v>
      </c>
      <c r="D20" s="40" t="s">
        <v>14</v>
      </c>
      <c r="E20" s="40" t="s">
        <v>24</v>
      </c>
      <c r="F20" s="40" t="s">
        <v>2782</v>
      </c>
      <c r="G20" s="40" t="s">
        <v>2783</v>
      </c>
      <c r="H20" s="40" t="s">
        <v>2782</v>
      </c>
      <c r="I20" s="40" t="s">
        <v>2813</v>
      </c>
      <c r="J20" s="40" t="s">
        <v>2814</v>
      </c>
      <c r="K20" s="41" t="s">
        <v>2013</v>
      </c>
      <c r="L20" s="40">
        <v>653687</v>
      </c>
      <c r="M20" s="40">
        <v>474815</v>
      </c>
      <c r="N20" s="41">
        <v>1</v>
      </c>
      <c r="O20" s="42"/>
      <c r="P20" s="42"/>
      <c r="Q20" s="42"/>
      <c r="R20" s="17">
        <f t="shared" si="1"/>
        <v>0</v>
      </c>
      <c r="S20" s="27">
        <f t="shared" si="2"/>
        <v>0</v>
      </c>
      <c r="T20" s="42"/>
      <c r="U20" s="42"/>
      <c r="V20" s="17">
        <f t="shared" si="3"/>
        <v>0</v>
      </c>
      <c r="W20" s="27">
        <f t="shared" si="4"/>
        <v>0</v>
      </c>
    </row>
    <row r="21" spans="1:23" x14ac:dyDescent="0.35">
      <c r="A21" s="38">
        <v>3284881</v>
      </c>
      <c r="B21" s="38" t="s">
        <v>2842</v>
      </c>
      <c r="C21" s="39" t="s">
        <v>2843</v>
      </c>
      <c r="D21" s="40" t="s">
        <v>14</v>
      </c>
      <c r="E21" s="40" t="s">
        <v>24</v>
      </c>
      <c r="F21" s="40" t="s">
        <v>2782</v>
      </c>
      <c r="G21" s="40" t="s">
        <v>2783</v>
      </c>
      <c r="H21" s="40" t="s">
        <v>2782</v>
      </c>
      <c r="I21" s="40" t="s">
        <v>2844</v>
      </c>
      <c r="J21" s="40" t="s">
        <v>2845</v>
      </c>
      <c r="K21" s="41">
        <v>3</v>
      </c>
      <c r="L21" s="40">
        <v>655141</v>
      </c>
      <c r="M21" s="40">
        <v>473314</v>
      </c>
      <c r="N21" s="41">
        <v>1</v>
      </c>
      <c r="O21" s="42"/>
      <c r="P21" s="42"/>
      <c r="Q21" s="42"/>
      <c r="R21" s="17">
        <f t="shared" si="1"/>
        <v>0</v>
      </c>
      <c r="S21" s="27">
        <f t="shared" si="2"/>
        <v>0</v>
      </c>
      <c r="T21" s="42"/>
      <c r="U21" s="42"/>
      <c r="V21" s="17">
        <f t="shared" si="3"/>
        <v>0</v>
      </c>
      <c r="W21" s="27">
        <f t="shared" si="4"/>
        <v>0</v>
      </c>
    </row>
    <row r="22" spans="1:23" x14ac:dyDescent="0.35">
      <c r="A22" s="38">
        <v>3286095</v>
      </c>
      <c r="B22" s="38" t="s">
        <v>2853</v>
      </c>
      <c r="C22" s="39" t="s">
        <v>2854</v>
      </c>
      <c r="D22" s="40" t="s">
        <v>14</v>
      </c>
      <c r="E22" s="40" t="s">
        <v>24</v>
      </c>
      <c r="F22" s="40" t="s">
        <v>2782</v>
      </c>
      <c r="G22" s="40" t="s">
        <v>2783</v>
      </c>
      <c r="H22" s="40" t="s">
        <v>2782</v>
      </c>
      <c r="I22" s="40" t="s">
        <v>383</v>
      </c>
      <c r="J22" s="40" t="s">
        <v>384</v>
      </c>
      <c r="K22" s="41">
        <v>6</v>
      </c>
      <c r="L22" s="40">
        <v>655765</v>
      </c>
      <c r="M22" s="40">
        <v>473341</v>
      </c>
      <c r="N22" s="41">
        <v>1</v>
      </c>
      <c r="O22" s="42"/>
      <c r="P22" s="42"/>
      <c r="Q22" s="42"/>
      <c r="R22" s="17">
        <f t="shared" si="1"/>
        <v>0</v>
      </c>
      <c r="S22" s="27">
        <f t="shared" si="2"/>
        <v>0</v>
      </c>
      <c r="T22" s="42"/>
      <c r="U22" s="42"/>
      <c r="V22" s="17">
        <f t="shared" si="3"/>
        <v>0</v>
      </c>
      <c r="W22" s="27">
        <f t="shared" si="4"/>
        <v>0</v>
      </c>
    </row>
  </sheetData>
  <sheetProtection algorithmName="SHA-512" hashValue="BgTR5GEO1qlHdoQ8qHXd8btmUr58YK1H84eKkrwrPv3j+hYWNBSnrZ5HzGCb/H/IKuSK4DOtu6Uyf2NtR1AaaA==" saltValue="iYI9ws4a6TpVaOAiIqFyWg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9"/>
  <sheetViews>
    <sheetView workbookViewId="0">
      <selection activeCell="T16" sqref="T16:U19"/>
    </sheetView>
  </sheetViews>
  <sheetFormatPr defaultColWidth="8.7265625" defaultRowHeight="14.5" x14ac:dyDescent="0.35"/>
  <cols>
    <col min="1" max="1" width="8.7265625" style="4"/>
    <col min="2" max="2" width="12.54296875" style="4" customWidth="1"/>
    <col min="3" max="11" width="8.7265625" style="4"/>
    <col min="12" max="12" width="14.54296875" style="4" customWidth="1"/>
    <col min="13" max="14" width="8.7265625" style="4"/>
    <col min="15" max="15" width="15.453125" style="4" customWidth="1"/>
    <col min="16" max="16" width="12.81640625" style="4" customWidth="1"/>
    <col min="17" max="17" width="19.54296875" style="4" customWidth="1"/>
    <col min="18" max="18" width="8.7265625" style="4"/>
    <col min="19" max="19" width="14.26953125" style="4" customWidth="1"/>
    <col min="20" max="20" width="8.7265625" style="4"/>
    <col min="21" max="21" width="18.81640625" style="4" customWidth="1"/>
    <col min="22" max="22" width="8.7265625" style="4"/>
    <col min="23" max="23" width="15.26953125" style="4" customWidth="1"/>
    <col min="24" max="16384" width="8.7265625" style="4"/>
  </cols>
  <sheetData>
    <row r="1" spans="1:23" ht="15" thickBot="1" x14ac:dyDescent="0.4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" thickTop="1" x14ac:dyDescent="0.35">
      <c r="A2" s="1">
        <v>30</v>
      </c>
      <c r="B2" s="1">
        <f>M14</f>
        <v>4</v>
      </c>
      <c r="C2" s="1" t="str">
        <f>E16</f>
        <v>OSTROWSKI</v>
      </c>
      <c r="D2" s="1"/>
      <c r="E2" s="1"/>
      <c r="F2" s="1"/>
      <c r="G2" s="112" t="s">
        <v>3787</v>
      </c>
      <c r="H2" s="113"/>
      <c r="I2" s="114"/>
      <c r="J2" s="115" t="s">
        <v>3788</v>
      </c>
      <c r="K2" s="116"/>
      <c r="L2" s="117"/>
      <c r="Q2" s="5"/>
      <c r="R2" s="5"/>
      <c r="S2" s="5"/>
      <c r="T2" s="5"/>
    </row>
    <row r="3" spans="1:23" x14ac:dyDescent="0.3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2" x14ac:dyDescent="0.35">
      <c r="A4" s="118" t="s">
        <v>3795</v>
      </c>
      <c r="B4" s="118"/>
      <c r="C4" s="118"/>
      <c r="D4" s="118"/>
      <c r="E4" s="118"/>
      <c r="F4" s="10" t="s">
        <v>3796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106" t="s">
        <v>3797</v>
      </c>
      <c r="O4" s="107"/>
      <c r="P4" s="14">
        <v>1</v>
      </c>
      <c r="Q4" s="88"/>
      <c r="R4" s="89"/>
      <c r="S4" s="89"/>
      <c r="T4" s="89"/>
      <c r="U4" s="89"/>
      <c r="V4" s="90"/>
    </row>
    <row r="5" spans="1:23" ht="42" x14ac:dyDescent="0.35">
      <c r="A5" s="118" t="s">
        <v>3798</v>
      </c>
      <c r="B5" s="118"/>
      <c r="C5" s="118"/>
      <c r="D5" s="118"/>
      <c r="E5" s="118"/>
      <c r="F5" s="10" t="s">
        <v>3799</v>
      </c>
      <c r="G5" s="11">
        <f>ROUND(J5/M14/60,2)</f>
        <v>0</v>
      </c>
      <c r="H5" s="12">
        <f>ROUND(K5/M14/60,0)</f>
        <v>0</v>
      </c>
      <c r="I5" s="13">
        <f>G4+H4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106"/>
      <c r="O5" s="107"/>
      <c r="P5" s="14">
        <v>2</v>
      </c>
      <c r="Q5" s="88"/>
      <c r="R5" s="89"/>
      <c r="S5" s="89"/>
      <c r="T5" s="89"/>
      <c r="U5" s="89"/>
      <c r="V5" s="90"/>
    </row>
    <row r="6" spans="1:23" ht="64" x14ac:dyDescent="0.35">
      <c r="A6" s="108" t="s">
        <v>3800</v>
      </c>
      <c r="B6" s="108"/>
      <c r="C6" s="108"/>
      <c r="D6" s="108"/>
      <c r="E6" s="108"/>
      <c r="F6" s="3" t="s">
        <v>3801</v>
      </c>
      <c r="G6" s="15"/>
      <c r="H6" s="12">
        <f t="shared" ref="H6:H10" si="0">G6*0.23</f>
        <v>0</v>
      </c>
      <c r="I6" s="31">
        <f>ROUND(G6+H6,2)</f>
        <v>0</v>
      </c>
      <c r="J6" s="109" t="s">
        <v>3802</v>
      </c>
      <c r="K6" s="110"/>
      <c r="L6" s="111"/>
      <c r="P6" s="9" t="s">
        <v>3793</v>
      </c>
      <c r="Q6" s="1" t="s">
        <v>3794</v>
      </c>
      <c r="S6" s="5"/>
      <c r="T6" s="5"/>
    </row>
    <row r="7" spans="1:23" ht="64" x14ac:dyDescent="0.35">
      <c r="A7" s="108" t="s">
        <v>3803</v>
      </c>
      <c r="B7" s="108"/>
      <c r="C7" s="108"/>
      <c r="D7" s="108"/>
      <c r="E7" s="108"/>
      <c r="F7" s="3" t="s">
        <v>3804</v>
      </c>
      <c r="G7" s="15"/>
      <c r="H7" s="12">
        <f t="shared" si="0"/>
        <v>0</v>
      </c>
      <c r="I7" s="31">
        <f>ROUND(G6+H6,2)</f>
        <v>0</v>
      </c>
      <c r="J7" s="109" t="s">
        <v>3802</v>
      </c>
      <c r="K7" s="110"/>
      <c r="L7" s="111"/>
      <c r="P7" s="9"/>
      <c r="Q7" s="1"/>
      <c r="S7" s="5"/>
      <c r="T7" s="5"/>
    </row>
    <row r="8" spans="1:23" ht="53.5" x14ac:dyDescent="0.35">
      <c r="A8" s="108" t="s">
        <v>3805</v>
      </c>
      <c r="B8" s="108"/>
      <c r="C8" s="108"/>
      <c r="D8" s="108"/>
      <c r="E8" s="108"/>
      <c r="F8" s="3" t="s">
        <v>3806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106" t="s">
        <v>3807</v>
      </c>
      <c r="O8" s="107"/>
      <c r="P8" s="14">
        <v>1</v>
      </c>
      <c r="Q8" s="88"/>
      <c r="R8" s="89"/>
      <c r="S8" s="89"/>
      <c r="T8" s="89"/>
      <c r="U8" s="89"/>
      <c r="V8" s="90"/>
    </row>
    <row r="9" spans="1:23" ht="43" x14ac:dyDescent="0.35">
      <c r="A9" s="91" t="s">
        <v>3808</v>
      </c>
      <c r="B9" s="91"/>
      <c r="C9" s="91"/>
      <c r="D9" s="91"/>
      <c r="E9" s="91"/>
      <c r="F9" s="3" t="s">
        <v>3809</v>
      </c>
      <c r="G9" s="15"/>
      <c r="H9" s="12">
        <f t="shared" si="0"/>
        <v>0</v>
      </c>
      <c r="I9" s="31">
        <f>ROUND(G9+H9,2)</f>
        <v>0</v>
      </c>
      <c r="J9" s="92" t="s">
        <v>3802</v>
      </c>
      <c r="K9" s="93"/>
      <c r="L9" s="94"/>
      <c r="M9" s="1"/>
      <c r="N9" s="16"/>
      <c r="W9" s="17"/>
    </row>
    <row r="10" spans="1:23" ht="54" thickBot="1" x14ac:dyDescent="0.4">
      <c r="A10" s="91" t="s">
        <v>3810</v>
      </c>
      <c r="B10" s="91"/>
      <c r="C10" s="91"/>
      <c r="D10" s="91"/>
      <c r="E10" s="91"/>
      <c r="F10" s="3" t="s">
        <v>3811</v>
      </c>
      <c r="G10" s="18"/>
      <c r="H10" s="19">
        <f t="shared" si="0"/>
        <v>0</v>
      </c>
      <c r="I10" s="31">
        <f>ROUND(G10+H10,2)</f>
        <v>0</v>
      </c>
      <c r="J10" s="95" t="s">
        <v>3802</v>
      </c>
      <c r="K10" s="96"/>
      <c r="L10" s="97"/>
      <c r="M10" s="1"/>
      <c r="N10" s="1"/>
    </row>
    <row r="11" spans="1:23" ht="15" thickTop="1" x14ac:dyDescent="0.35">
      <c r="A11" s="20"/>
      <c r="B11" s="20"/>
      <c r="C11" s="20"/>
      <c r="D11" s="20"/>
      <c r="H11" s="20"/>
      <c r="I11" s="98"/>
      <c r="J11" s="99"/>
      <c r="K11" s="99"/>
      <c r="L11" s="100"/>
      <c r="M11" s="33" t="s">
        <v>3812</v>
      </c>
      <c r="N11" s="34"/>
      <c r="O11" s="1"/>
      <c r="P11" s="1"/>
      <c r="Q11" s="1"/>
      <c r="R11" s="1"/>
      <c r="S11" s="1"/>
      <c r="T11" s="1"/>
      <c r="U11" s="1"/>
      <c r="V11" s="21"/>
    </row>
    <row r="12" spans="1:23" ht="15" thickBot="1" x14ac:dyDescent="0.4">
      <c r="A12" s="20"/>
      <c r="B12" s="20"/>
      <c r="C12" s="20"/>
      <c r="D12" s="20"/>
      <c r="H12" s="22" t="s">
        <v>3813</v>
      </c>
      <c r="I12" s="101"/>
      <c r="J12" s="102"/>
      <c r="K12" s="102"/>
      <c r="L12" s="103"/>
      <c r="M12" s="104" t="s">
        <v>3814</v>
      </c>
      <c r="N12" s="105"/>
      <c r="O12" s="105"/>
      <c r="P12" s="105"/>
      <c r="Q12" s="105"/>
      <c r="R12" s="105"/>
      <c r="S12" s="105"/>
      <c r="T12" s="105"/>
      <c r="U12" s="105"/>
      <c r="V12" s="105"/>
    </row>
    <row r="13" spans="1:23" ht="15" thickTop="1" x14ac:dyDescent="0.35"/>
    <row r="14" spans="1:23" ht="34.5" customHeight="1" x14ac:dyDescent="0.3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4</v>
      </c>
      <c r="N14" s="25">
        <f>SUM(N16:N400)</f>
        <v>4</v>
      </c>
      <c r="P14" s="86" t="s">
        <v>3815</v>
      </c>
      <c r="Q14" s="87"/>
      <c r="R14" s="87"/>
      <c r="S14" s="87"/>
      <c r="T14" s="86" t="s">
        <v>3816</v>
      </c>
      <c r="U14" s="87"/>
      <c r="V14" s="87"/>
      <c r="W14" s="87"/>
    </row>
    <row r="15" spans="1:23" ht="73.5" x14ac:dyDescent="0.35">
      <c r="A15" s="35" t="s">
        <v>1</v>
      </c>
      <c r="B15" s="35" t="s">
        <v>2</v>
      </c>
      <c r="C15" s="36" t="s">
        <v>3</v>
      </c>
      <c r="D15" s="37" t="s">
        <v>4</v>
      </c>
      <c r="E15" s="37" t="s">
        <v>5</v>
      </c>
      <c r="F15" s="37" t="s">
        <v>6</v>
      </c>
      <c r="G15" s="37" t="s">
        <v>7</v>
      </c>
      <c r="H15" s="37" t="s">
        <v>8</v>
      </c>
      <c r="I15" s="37" t="s">
        <v>9</v>
      </c>
      <c r="J15" s="37" t="s">
        <v>10</v>
      </c>
      <c r="K15" s="37" t="s">
        <v>11</v>
      </c>
      <c r="L15" s="37" t="s">
        <v>12</v>
      </c>
      <c r="M15" s="37" t="s">
        <v>13</v>
      </c>
      <c r="N15" s="37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35">
      <c r="A16" s="38">
        <v>3271865</v>
      </c>
      <c r="B16" s="38" t="s">
        <v>225</v>
      </c>
      <c r="C16" s="39" t="s">
        <v>226</v>
      </c>
      <c r="D16" s="40" t="s">
        <v>14</v>
      </c>
      <c r="E16" s="40" t="s">
        <v>223</v>
      </c>
      <c r="F16" s="40" t="s">
        <v>227</v>
      </c>
      <c r="G16" s="40" t="s">
        <v>228</v>
      </c>
      <c r="H16" s="40" t="s">
        <v>227</v>
      </c>
      <c r="I16" s="40" t="s">
        <v>166</v>
      </c>
      <c r="J16" s="40" t="s">
        <v>167</v>
      </c>
      <c r="K16" s="41">
        <v>1</v>
      </c>
      <c r="L16" s="40">
        <v>716765</v>
      </c>
      <c r="M16" s="40">
        <v>548820</v>
      </c>
      <c r="N16" s="40">
        <v>1</v>
      </c>
      <c r="O16" s="42"/>
      <c r="P16" s="42"/>
      <c r="Q16" s="42"/>
      <c r="R16" s="17">
        <f>ROUND(Q16*0.23,2)</f>
        <v>0</v>
      </c>
      <c r="S16" s="27">
        <f>ROUND(Q16,2)+R16</f>
        <v>0</v>
      </c>
      <c r="T16" s="42"/>
      <c r="U16" s="42"/>
      <c r="V16" s="17">
        <f>ROUND(U16*0.23,2)</f>
        <v>0</v>
      </c>
      <c r="W16" s="27">
        <f>ROUND(U16,2)+V16</f>
        <v>0</v>
      </c>
    </row>
    <row r="17" spans="1:23" x14ac:dyDescent="0.35">
      <c r="A17" s="38">
        <v>3266474</v>
      </c>
      <c r="B17" s="38" t="s">
        <v>271</v>
      </c>
      <c r="C17" s="39" t="s">
        <v>272</v>
      </c>
      <c r="D17" s="40" t="s">
        <v>14</v>
      </c>
      <c r="E17" s="40" t="s">
        <v>223</v>
      </c>
      <c r="F17" s="40" t="s">
        <v>270</v>
      </c>
      <c r="G17" s="40" t="s">
        <v>273</v>
      </c>
      <c r="H17" s="40" t="s">
        <v>274</v>
      </c>
      <c r="I17" s="40" t="s">
        <v>275</v>
      </c>
      <c r="J17" s="40" t="s">
        <v>276</v>
      </c>
      <c r="K17" s="41">
        <v>23</v>
      </c>
      <c r="L17" s="40">
        <v>704870</v>
      </c>
      <c r="M17" s="40">
        <v>553079</v>
      </c>
      <c r="N17" s="40">
        <v>1</v>
      </c>
      <c r="O17" s="42"/>
      <c r="P17" s="42"/>
      <c r="Q17" s="42"/>
      <c r="R17" s="17">
        <f t="shared" ref="R17:R19" si="1">ROUND(Q17*0.23,2)</f>
        <v>0</v>
      </c>
      <c r="S17" s="27">
        <f t="shared" ref="S17:S19" si="2">ROUND(Q17,2)+R17</f>
        <v>0</v>
      </c>
      <c r="T17" s="42"/>
      <c r="U17" s="42"/>
      <c r="V17" s="17">
        <f t="shared" ref="V17:V19" si="3">ROUND(U17*0.23,2)</f>
        <v>0</v>
      </c>
      <c r="W17" s="27">
        <f t="shared" ref="W17:W19" si="4">ROUND(U17,2)+V17</f>
        <v>0</v>
      </c>
    </row>
    <row r="18" spans="1:23" x14ac:dyDescent="0.35">
      <c r="A18" s="38">
        <v>3266898</v>
      </c>
      <c r="B18" s="38" t="s">
        <v>277</v>
      </c>
      <c r="C18" s="39" t="s">
        <v>278</v>
      </c>
      <c r="D18" s="40" t="s">
        <v>14</v>
      </c>
      <c r="E18" s="40" t="s">
        <v>223</v>
      </c>
      <c r="F18" s="40" t="s">
        <v>270</v>
      </c>
      <c r="G18" s="40" t="s">
        <v>279</v>
      </c>
      <c r="H18" s="40" t="s">
        <v>280</v>
      </c>
      <c r="I18" s="40" t="s">
        <v>33</v>
      </c>
      <c r="J18" s="40" t="s">
        <v>18</v>
      </c>
      <c r="K18" s="41">
        <v>90</v>
      </c>
      <c r="L18" s="40">
        <v>703409</v>
      </c>
      <c r="M18" s="40">
        <v>555442</v>
      </c>
      <c r="N18" s="40">
        <v>1</v>
      </c>
      <c r="O18" s="42"/>
      <c r="P18" s="42"/>
      <c r="Q18" s="42"/>
      <c r="R18" s="17">
        <f t="shared" si="1"/>
        <v>0</v>
      </c>
      <c r="S18" s="27">
        <f t="shared" si="2"/>
        <v>0</v>
      </c>
      <c r="T18" s="42"/>
      <c r="U18" s="42"/>
      <c r="V18" s="17">
        <f t="shared" si="3"/>
        <v>0</v>
      </c>
      <c r="W18" s="27">
        <f t="shared" si="4"/>
        <v>0</v>
      </c>
    </row>
    <row r="19" spans="1:23" x14ac:dyDescent="0.35">
      <c r="A19" s="38">
        <v>3267699</v>
      </c>
      <c r="B19" s="38" t="s">
        <v>281</v>
      </c>
      <c r="C19" s="39" t="s">
        <v>282</v>
      </c>
      <c r="D19" s="40" t="s">
        <v>14</v>
      </c>
      <c r="E19" s="40" t="s">
        <v>223</v>
      </c>
      <c r="F19" s="40" t="s">
        <v>270</v>
      </c>
      <c r="G19" s="40" t="s">
        <v>283</v>
      </c>
      <c r="H19" s="40" t="s">
        <v>284</v>
      </c>
      <c r="I19" s="40" t="s">
        <v>33</v>
      </c>
      <c r="J19" s="40" t="s">
        <v>18</v>
      </c>
      <c r="K19" s="41">
        <v>89</v>
      </c>
      <c r="L19" s="40">
        <v>688042</v>
      </c>
      <c r="M19" s="40">
        <v>547486</v>
      </c>
      <c r="N19" s="40">
        <v>1</v>
      </c>
      <c r="O19" s="42"/>
      <c r="P19" s="42"/>
      <c r="Q19" s="42"/>
      <c r="R19" s="17">
        <f t="shared" si="1"/>
        <v>0</v>
      </c>
      <c r="S19" s="27">
        <f t="shared" si="2"/>
        <v>0</v>
      </c>
      <c r="T19" s="42"/>
      <c r="U19" s="42"/>
      <c r="V19" s="17">
        <f t="shared" si="3"/>
        <v>0</v>
      </c>
      <c r="W19" s="27">
        <f t="shared" si="4"/>
        <v>0</v>
      </c>
    </row>
  </sheetData>
  <sheetProtection algorithmName="SHA-512" hashValue="QgZpVlURjN6vwLQjMCBunJDj/VRrslsg94Cx7f6ycnY9ZuzvnXX2HToOyTYv8paeXR6jy4u3D6wk/2QjTfNexA==" saltValue="eCH89NwOoUanRhWdSNSJfQ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9"/>
  <sheetViews>
    <sheetView topLeftCell="A10" workbookViewId="0">
      <selection activeCell="T16" sqref="T16:U29"/>
    </sheetView>
  </sheetViews>
  <sheetFormatPr defaultColWidth="8.7265625" defaultRowHeight="14.5" x14ac:dyDescent="0.35"/>
  <cols>
    <col min="1" max="1" width="8.7265625" style="4"/>
    <col min="2" max="2" width="12.54296875" style="4" customWidth="1"/>
    <col min="3" max="11" width="8.7265625" style="4"/>
    <col min="12" max="12" width="14.54296875" style="4" customWidth="1"/>
    <col min="13" max="14" width="8.7265625" style="4"/>
    <col min="15" max="15" width="15.453125" style="4" customWidth="1"/>
    <col min="16" max="16" width="12.81640625" style="4" customWidth="1"/>
    <col min="17" max="17" width="19.54296875" style="4" customWidth="1"/>
    <col min="18" max="18" width="8.7265625" style="4"/>
    <col min="19" max="19" width="14.26953125" style="4" customWidth="1"/>
    <col min="20" max="20" width="8.7265625" style="4"/>
    <col min="21" max="21" width="18.81640625" style="4" customWidth="1"/>
    <col min="22" max="22" width="8.7265625" style="4"/>
    <col min="23" max="23" width="15.26953125" style="4" customWidth="1"/>
    <col min="24" max="16384" width="8.7265625" style="4"/>
  </cols>
  <sheetData>
    <row r="1" spans="1:23" ht="15" thickBot="1" x14ac:dyDescent="0.4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" thickTop="1" x14ac:dyDescent="0.35">
      <c r="A2" s="1">
        <v>29</v>
      </c>
      <c r="B2" s="1">
        <f>M14</f>
        <v>14</v>
      </c>
      <c r="C2" s="1" t="str">
        <f>E16</f>
        <v>OSTROŁĘKA</v>
      </c>
      <c r="D2" s="1"/>
      <c r="E2" s="1"/>
      <c r="F2" s="1"/>
      <c r="G2" s="112" t="s">
        <v>3787</v>
      </c>
      <c r="H2" s="113"/>
      <c r="I2" s="114"/>
      <c r="J2" s="115" t="s">
        <v>3788</v>
      </c>
      <c r="K2" s="116"/>
      <c r="L2" s="117"/>
      <c r="Q2" s="5"/>
      <c r="R2" s="5"/>
      <c r="S2" s="5"/>
      <c r="T2" s="5"/>
    </row>
    <row r="3" spans="1:23" x14ac:dyDescent="0.3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2" x14ac:dyDescent="0.35">
      <c r="A4" s="118" t="s">
        <v>3795</v>
      </c>
      <c r="B4" s="118"/>
      <c r="C4" s="118"/>
      <c r="D4" s="118"/>
      <c r="E4" s="118"/>
      <c r="F4" s="10" t="s">
        <v>3796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106" t="s">
        <v>3797</v>
      </c>
      <c r="O4" s="107"/>
      <c r="P4" s="14">
        <v>1</v>
      </c>
      <c r="Q4" s="88"/>
      <c r="R4" s="89"/>
      <c r="S4" s="89"/>
      <c r="T4" s="89"/>
      <c r="U4" s="89"/>
      <c r="V4" s="90"/>
    </row>
    <row r="5" spans="1:23" ht="42" x14ac:dyDescent="0.35">
      <c r="A5" s="118" t="s">
        <v>3798</v>
      </c>
      <c r="B5" s="118"/>
      <c r="C5" s="118"/>
      <c r="D5" s="118"/>
      <c r="E5" s="118"/>
      <c r="F5" s="10" t="s">
        <v>3799</v>
      </c>
      <c r="G5" s="11">
        <f>ROUND(J5/M14/60,2)</f>
        <v>0</v>
      </c>
      <c r="H5" s="12">
        <f>ROUND(K5/M14/60,0)</f>
        <v>0</v>
      </c>
      <c r="I5" s="13">
        <f>G4+H4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106"/>
      <c r="O5" s="107"/>
      <c r="P5" s="14">
        <v>2</v>
      </c>
      <c r="Q5" s="88"/>
      <c r="R5" s="89"/>
      <c r="S5" s="89"/>
      <c r="T5" s="89"/>
      <c r="U5" s="89"/>
      <c r="V5" s="90"/>
    </row>
    <row r="6" spans="1:23" ht="64" x14ac:dyDescent="0.35">
      <c r="A6" s="108" t="s">
        <v>3800</v>
      </c>
      <c r="B6" s="108"/>
      <c r="C6" s="108"/>
      <c r="D6" s="108"/>
      <c r="E6" s="108"/>
      <c r="F6" s="3" t="s">
        <v>3801</v>
      </c>
      <c r="G6" s="15"/>
      <c r="H6" s="12">
        <f t="shared" ref="H6:H10" si="0">G6*0.23</f>
        <v>0</v>
      </c>
      <c r="I6" s="31">
        <f>ROUND(G6+H6,2)</f>
        <v>0</v>
      </c>
      <c r="J6" s="109" t="s">
        <v>3802</v>
      </c>
      <c r="K6" s="110"/>
      <c r="L6" s="111"/>
      <c r="P6" s="9" t="s">
        <v>3793</v>
      </c>
      <c r="Q6" s="1" t="s">
        <v>3794</v>
      </c>
      <c r="S6" s="5"/>
      <c r="T6" s="5"/>
    </row>
    <row r="7" spans="1:23" ht="64" x14ac:dyDescent="0.35">
      <c r="A7" s="108" t="s">
        <v>3803</v>
      </c>
      <c r="B7" s="108"/>
      <c r="C7" s="108"/>
      <c r="D7" s="108"/>
      <c r="E7" s="108"/>
      <c r="F7" s="3" t="s">
        <v>3804</v>
      </c>
      <c r="G7" s="15"/>
      <c r="H7" s="12">
        <f t="shared" si="0"/>
        <v>0</v>
      </c>
      <c r="I7" s="31">
        <f>ROUND(G6+H6,2)</f>
        <v>0</v>
      </c>
      <c r="J7" s="109" t="s">
        <v>3802</v>
      </c>
      <c r="K7" s="110"/>
      <c r="L7" s="111"/>
      <c r="P7" s="9"/>
      <c r="Q7" s="1"/>
      <c r="S7" s="5"/>
      <c r="T7" s="5"/>
    </row>
    <row r="8" spans="1:23" ht="53.5" x14ac:dyDescent="0.35">
      <c r="A8" s="108" t="s">
        <v>3805</v>
      </c>
      <c r="B8" s="108"/>
      <c r="C8" s="108"/>
      <c r="D8" s="108"/>
      <c r="E8" s="108"/>
      <c r="F8" s="3" t="s">
        <v>3806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106" t="s">
        <v>3807</v>
      </c>
      <c r="O8" s="107"/>
      <c r="P8" s="14">
        <v>1</v>
      </c>
      <c r="Q8" s="88"/>
      <c r="R8" s="89"/>
      <c r="S8" s="89"/>
      <c r="T8" s="89"/>
      <c r="U8" s="89"/>
      <c r="V8" s="90"/>
    </row>
    <row r="9" spans="1:23" ht="43" x14ac:dyDescent="0.35">
      <c r="A9" s="91" t="s">
        <v>3808</v>
      </c>
      <c r="B9" s="91"/>
      <c r="C9" s="91"/>
      <c r="D9" s="91"/>
      <c r="E9" s="91"/>
      <c r="F9" s="3" t="s">
        <v>3809</v>
      </c>
      <c r="G9" s="15"/>
      <c r="H9" s="12">
        <f t="shared" si="0"/>
        <v>0</v>
      </c>
      <c r="I9" s="31">
        <f>ROUND(G9+H9,2)</f>
        <v>0</v>
      </c>
      <c r="J9" s="92" t="s">
        <v>3802</v>
      </c>
      <c r="K9" s="93"/>
      <c r="L9" s="94"/>
      <c r="M9" s="1"/>
      <c r="N9" s="16"/>
      <c r="W9" s="17"/>
    </row>
    <row r="10" spans="1:23" ht="54" thickBot="1" x14ac:dyDescent="0.4">
      <c r="A10" s="91" t="s">
        <v>3810</v>
      </c>
      <c r="B10" s="91"/>
      <c r="C10" s="91"/>
      <c r="D10" s="91"/>
      <c r="E10" s="91"/>
      <c r="F10" s="3" t="s">
        <v>3811</v>
      </c>
      <c r="G10" s="18"/>
      <c r="H10" s="19">
        <f t="shared" si="0"/>
        <v>0</v>
      </c>
      <c r="I10" s="31">
        <f>ROUND(G10+H10,2)</f>
        <v>0</v>
      </c>
      <c r="J10" s="95" t="s">
        <v>3802</v>
      </c>
      <c r="K10" s="96"/>
      <c r="L10" s="97"/>
      <c r="M10" s="1"/>
      <c r="N10" s="1"/>
    </row>
    <row r="11" spans="1:23" ht="15" thickTop="1" x14ac:dyDescent="0.35">
      <c r="A11" s="20"/>
      <c r="B11" s="20"/>
      <c r="C11" s="20"/>
      <c r="D11" s="20"/>
      <c r="H11" s="20"/>
      <c r="I11" s="98"/>
      <c r="J11" s="99"/>
      <c r="K11" s="99"/>
      <c r="L11" s="100"/>
      <c r="M11" s="33" t="s">
        <v>3812</v>
      </c>
      <c r="N11" s="34"/>
      <c r="O11" s="1"/>
      <c r="P11" s="1"/>
      <c r="Q11" s="1"/>
      <c r="R11" s="1"/>
      <c r="S11" s="1"/>
      <c r="T11" s="1"/>
      <c r="U11" s="1"/>
      <c r="V11" s="21"/>
    </row>
    <row r="12" spans="1:23" ht="15" thickBot="1" x14ac:dyDescent="0.4">
      <c r="A12" s="20"/>
      <c r="B12" s="20"/>
      <c r="C12" s="20"/>
      <c r="D12" s="20"/>
      <c r="H12" s="22" t="s">
        <v>3813</v>
      </c>
      <c r="I12" s="101"/>
      <c r="J12" s="102"/>
      <c r="K12" s="102"/>
      <c r="L12" s="103"/>
      <c r="M12" s="104" t="s">
        <v>3814</v>
      </c>
      <c r="N12" s="105"/>
      <c r="O12" s="105"/>
      <c r="P12" s="105"/>
      <c r="Q12" s="105"/>
      <c r="R12" s="105"/>
      <c r="S12" s="105"/>
      <c r="T12" s="105"/>
      <c r="U12" s="105"/>
      <c r="V12" s="105"/>
    </row>
    <row r="13" spans="1:23" ht="15" thickTop="1" x14ac:dyDescent="0.35"/>
    <row r="14" spans="1:23" ht="34.5" customHeight="1" x14ac:dyDescent="0.3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14</v>
      </c>
      <c r="N14" s="25">
        <f>SUM(N16:N400)</f>
        <v>14</v>
      </c>
      <c r="P14" s="86" t="s">
        <v>3815</v>
      </c>
      <c r="Q14" s="87"/>
      <c r="R14" s="87"/>
      <c r="S14" s="87"/>
      <c r="T14" s="86" t="s">
        <v>3816</v>
      </c>
      <c r="U14" s="87"/>
      <c r="V14" s="87"/>
      <c r="W14" s="87"/>
    </row>
    <row r="15" spans="1:23" ht="73.5" x14ac:dyDescent="0.35">
      <c r="A15" s="35" t="s">
        <v>1</v>
      </c>
      <c r="B15" s="35" t="s">
        <v>2</v>
      </c>
      <c r="C15" s="36" t="s">
        <v>3</v>
      </c>
      <c r="D15" s="37" t="s">
        <v>4</v>
      </c>
      <c r="E15" s="37" t="s">
        <v>5</v>
      </c>
      <c r="F15" s="37" t="s">
        <v>6</v>
      </c>
      <c r="G15" s="37" t="s">
        <v>7</v>
      </c>
      <c r="H15" s="37" t="s">
        <v>8</v>
      </c>
      <c r="I15" s="37" t="s">
        <v>9</v>
      </c>
      <c r="J15" s="37" t="s">
        <v>10</v>
      </c>
      <c r="K15" s="37" t="s">
        <v>11</v>
      </c>
      <c r="L15" s="37" t="s">
        <v>12</v>
      </c>
      <c r="M15" s="37" t="s">
        <v>13</v>
      </c>
      <c r="N15" s="37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35">
      <c r="A16" s="38">
        <v>3861514</v>
      </c>
      <c r="B16" s="38" t="s">
        <v>3164</v>
      </c>
      <c r="C16" s="39" t="s">
        <v>3165</v>
      </c>
      <c r="D16" s="40" t="s">
        <v>14</v>
      </c>
      <c r="E16" s="40" t="s">
        <v>401</v>
      </c>
      <c r="F16" s="40" t="s">
        <v>401</v>
      </c>
      <c r="G16" s="40" t="s">
        <v>3166</v>
      </c>
      <c r="H16" s="40" t="s">
        <v>401</v>
      </c>
      <c r="I16" s="40" t="s">
        <v>3167</v>
      </c>
      <c r="J16" s="40" t="s">
        <v>3168</v>
      </c>
      <c r="K16" s="41">
        <v>44</v>
      </c>
      <c r="L16" s="40">
        <v>675344</v>
      </c>
      <c r="M16" s="40">
        <v>585017</v>
      </c>
      <c r="N16" s="40">
        <v>1</v>
      </c>
      <c r="O16" s="42"/>
      <c r="P16" s="42"/>
      <c r="Q16" s="42"/>
      <c r="R16" s="17">
        <f>ROUND(Q16*0.23,2)</f>
        <v>0</v>
      </c>
      <c r="S16" s="27">
        <f>ROUND(Q16,2)+R16</f>
        <v>0</v>
      </c>
      <c r="T16" s="42"/>
      <c r="U16" s="42"/>
      <c r="V16" s="17">
        <f>ROUND(U16*0.23,2)</f>
        <v>0</v>
      </c>
      <c r="W16" s="27">
        <f>ROUND(U16,2)+V16</f>
        <v>0</v>
      </c>
    </row>
    <row r="17" spans="1:23" x14ac:dyDescent="0.35">
      <c r="A17" s="38">
        <v>3861515</v>
      </c>
      <c r="B17" s="38" t="s">
        <v>3169</v>
      </c>
      <c r="C17" s="39" t="s">
        <v>3170</v>
      </c>
      <c r="D17" s="40" t="s">
        <v>14</v>
      </c>
      <c r="E17" s="40" t="s">
        <v>401</v>
      </c>
      <c r="F17" s="40" t="s">
        <v>401</v>
      </c>
      <c r="G17" s="40" t="s">
        <v>3166</v>
      </c>
      <c r="H17" s="40" t="s">
        <v>401</v>
      </c>
      <c r="I17" s="40" t="s">
        <v>3171</v>
      </c>
      <c r="J17" s="40" t="s">
        <v>3172</v>
      </c>
      <c r="K17" s="41">
        <v>4</v>
      </c>
      <c r="L17" s="40">
        <v>675479</v>
      </c>
      <c r="M17" s="40">
        <v>584904</v>
      </c>
      <c r="N17" s="40">
        <v>1</v>
      </c>
      <c r="O17" s="42"/>
      <c r="P17" s="42"/>
      <c r="Q17" s="42"/>
      <c r="R17" s="17">
        <f t="shared" ref="R17:R29" si="1">ROUND(Q17*0.23,2)</f>
        <v>0</v>
      </c>
      <c r="S17" s="27">
        <f t="shared" ref="S17:S29" si="2">ROUND(Q17,2)+R17</f>
        <v>0</v>
      </c>
      <c r="T17" s="42"/>
      <c r="U17" s="42"/>
      <c r="V17" s="17">
        <f t="shared" ref="V17:V29" si="3">ROUND(U17*0.23,2)</f>
        <v>0</v>
      </c>
      <c r="W17" s="27">
        <f t="shared" ref="W17:W29" si="4">ROUND(U17,2)+V17</f>
        <v>0</v>
      </c>
    </row>
    <row r="18" spans="1:23" x14ac:dyDescent="0.35">
      <c r="A18" s="38">
        <v>3866139</v>
      </c>
      <c r="B18" s="38" t="s">
        <v>3173</v>
      </c>
      <c r="C18" s="39" t="s">
        <v>3174</v>
      </c>
      <c r="D18" s="40" t="s">
        <v>14</v>
      </c>
      <c r="E18" s="40" t="s">
        <v>401</v>
      </c>
      <c r="F18" s="40" t="s">
        <v>401</v>
      </c>
      <c r="G18" s="40" t="s">
        <v>3166</v>
      </c>
      <c r="H18" s="40" t="s">
        <v>401</v>
      </c>
      <c r="I18" s="40" t="s">
        <v>3175</v>
      </c>
      <c r="J18" s="40" t="s">
        <v>3176</v>
      </c>
      <c r="K18" s="41">
        <v>16</v>
      </c>
      <c r="L18" s="40">
        <v>673447</v>
      </c>
      <c r="M18" s="40">
        <v>581752</v>
      </c>
      <c r="N18" s="40">
        <v>1</v>
      </c>
      <c r="O18" s="42"/>
      <c r="P18" s="42"/>
      <c r="Q18" s="42"/>
      <c r="R18" s="17">
        <f t="shared" si="1"/>
        <v>0</v>
      </c>
      <c r="S18" s="27">
        <f t="shared" si="2"/>
        <v>0</v>
      </c>
      <c r="T18" s="42"/>
      <c r="U18" s="42"/>
      <c r="V18" s="17">
        <f t="shared" si="3"/>
        <v>0</v>
      </c>
      <c r="W18" s="27">
        <f t="shared" si="4"/>
        <v>0</v>
      </c>
    </row>
    <row r="19" spans="1:23" x14ac:dyDescent="0.35">
      <c r="A19" s="38">
        <v>3866140</v>
      </c>
      <c r="B19" s="38" t="s">
        <v>3177</v>
      </c>
      <c r="C19" s="39" t="s">
        <v>3178</v>
      </c>
      <c r="D19" s="40" t="s">
        <v>14</v>
      </c>
      <c r="E19" s="40" t="s">
        <v>401</v>
      </c>
      <c r="F19" s="40" t="s">
        <v>401</v>
      </c>
      <c r="G19" s="40" t="s">
        <v>3166</v>
      </c>
      <c r="H19" s="40" t="s">
        <v>401</v>
      </c>
      <c r="I19" s="40" t="s">
        <v>3175</v>
      </c>
      <c r="J19" s="40" t="s">
        <v>3176</v>
      </c>
      <c r="K19" s="41">
        <v>5</v>
      </c>
      <c r="L19" s="40">
        <v>673312</v>
      </c>
      <c r="M19" s="40">
        <v>581720</v>
      </c>
      <c r="N19" s="40">
        <v>1</v>
      </c>
      <c r="O19" s="42"/>
      <c r="P19" s="42"/>
      <c r="Q19" s="42"/>
      <c r="R19" s="17">
        <f t="shared" si="1"/>
        <v>0</v>
      </c>
      <c r="S19" s="27">
        <f t="shared" si="2"/>
        <v>0</v>
      </c>
      <c r="T19" s="42"/>
      <c r="U19" s="42"/>
      <c r="V19" s="17">
        <f t="shared" si="3"/>
        <v>0</v>
      </c>
      <c r="W19" s="27">
        <f t="shared" si="4"/>
        <v>0</v>
      </c>
    </row>
    <row r="20" spans="1:23" x14ac:dyDescent="0.35">
      <c r="A20" s="38">
        <v>3866274</v>
      </c>
      <c r="B20" s="38" t="s">
        <v>3183</v>
      </c>
      <c r="C20" s="39" t="s">
        <v>3184</v>
      </c>
      <c r="D20" s="40" t="s">
        <v>14</v>
      </c>
      <c r="E20" s="40" t="s">
        <v>401</v>
      </c>
      <c r="F20" s="40" t="s">
        <v>401</v>
      </c>
      <c r="G20" s="40" t="s">
        <v>3166</v>
      </c>
      <c r="H20" s="40" t="s">
        <v>401</v>
      </c>
      <c r="I20" s="40" t="s">
        <v>3185</v>
      </c>
      <c r="J20" s="40" t="s">
        <v>3186</v>
      </c>
      <c r="K20" s="41">
        <v>27</v>
      </c>
      <c r="L20" s="40">
        <v>672370</v>
      </c>
      <c r="M20" s="40">
        <v>582242</v>
      </c>
      <c r="N20" s="40">
        <v>1</v>
      </c>
      <c r="O20" s="42"/>
      <c r="P20" s="42"/>
      <c r="Q20" s="42"/>
      <c r="R20" s="17">
        <f t="shared" si="1"/>
        <v>0</v>
      </c>
      <c r="S20" s="27">
        <f t="shared" si="2"/>
        <v>0</v>
      </c>
      <c r="T20" s="42"/>
      <c r="U20" s="42"/>
      <c r="V20" s="17">
        <f t="shared" si="3"/>
        <v>0</v>
      </c>
      <c r="W20" s="27">
        <f t="shared" si="4"/>
        <v>0</v>
      </c>
    </row>
    <row r="21" spans="1:23" x14ac:dyDescent="0.35">
      <c r="A21" s="38">
        <v>8552643</v>
      </c>
      <c r="B21" s="38" t="s">
        <v>3191</v>
      </c>
      <c r="C21" s="39" t="s">
        <v>3192</v>
      </c>
      <c r="D21" s="40" t="s">
        <v>14</v>
      </c>
      <c r="E21" s="40" t="s">
        <v>401</v>
      </c>
      <c r="F21" s="40" t="s">
        <v>401</v>
      </c>
      <c r="G21" s="40" t="s">
        <v>3166</v>
      </c>
      <c r="H21" s="40" t="s">
        <v>401</v>
      </c>
      <c r="I21" s="40" t="s">
        <v>3193</v>
      </c>
      <c r="J21" s="40" t="s">
        <v>3194</v>
      </c>
      <c r="K21" s="41">
        <v>5</v>
      </c>
      <c r="L21" s="40">
        <v>671904</v>
      </c>
      <c r="M21" s="40">
        <v>581816</v>
      </c>
      <c r="N21" s="40">
        <v>1</v>
      </c>
      <c r="O21" s="42"/>
      <c r="P21" s="42"/>
      <c r="Q21" s="42"/>
      <c r="R21" s="17">
        <f t="shared" si="1"/>
        <v>0</v>
      </c>
      <c r="S21" s="27">
        <f t="shared" si="2"/>
        <v>0</v>
      </c>
      <c r="T21" s="42"/>
      <c r="U21" s="42"/>
      <c r="V21" s="17">
        <f t="shared" si="3"/>
        <v>0</v>
      </c>
      <c r="W21" s="27">
        <f t="shared" si="4"/>
        <v>0</v>
      </c>
    </row>
    <row r="22" spans="1:23" x14ac:dyDescent="0.35">
      <c r="A22" s="38">
        <v>3861518</v>
      </c>
      <c r="B22" s="38" t="s">
        <v>3195</v>
      </c>
      <c r="C22" s="39" t="s">
        <v>3196</v>
      </c>
      <c r="D22" s="40" t="s">
        <v>14</v>
      </c>
      <c r="E22" s="40" t="s">
        <v>401</v>
      </c>
      <c r="F22" s="40" t="s">
        <v>401</v>
      </c>
      <c r="G22" s="40" t="s">
        <v>3166</v>
      </c>
      <c r="H22" s="40" t="s">
        <v>401</v>
      </c>
      <c r="I22" s="40" t="s">
        <v>3197</v>
      </c>
      <c r="J22" s="40" t="s">
        <v>3198</v>
      </c>
      <c r="K22" s="41">
        <v>3</v>
      </c>
      <c r="L22" s="40">
        <v>675358</v>
      </c>
      <c r="M22" s="40">
        <v>584856</v>
      </c>
      <c r="N22" s="40">
        <v>1</v>
      </c>
      <c r="O22" s="42"/>
      <c r="P22" s="42"/>
      <c r="Q22" s="42"/>
      <c r="R22" s="17">
        <f t="shared" si="1"/>
        <v>0</v>
      </c>
      <c r="S22" s="27">
        <f t="shared" si="2"/>
        <v>0</v>
      </c>
      <c r="T22" s="42"/>
      <c r="U22" s="42"/>
      <c r="V22" s="17">
        <f t="shared" si="3"/>
        <v>0</v>
      </c>
      <c r="W22" s="27">
        <f t="shared" si="4"/>
        <v>0</v>
      </c>
    </row>
    <row r="23" spans="1:23" x14ac:dyDescent="0.35">
      <c r="A23" s="38">
        <v>3866446</v>
      </c>
      <c r="B23" s="38" t="s">
        <v>3199</v>
      </c>
      <c r="C23" s="39" t="s">
        <v>3200</v>
      </c>
      <c r="D23" s="40" t="s">
        <v>14</v>
      </c>
      <c r="E23" s="40" t="s">
        <v>401</v>
      </c>
      <c r="F23" s="40" t="s">
        <v>401</v>
      </c>
      <c r="G23" s="40" t="s">
        <v>3166</v>
      </c>
      <c r="H23" s="40" t="s">
        <v>401</v>
      </c>
      <c r="I23" s="40" t="s">
        <v>3201</v>
      </c>
      <c r="J23" s="40" t="s">
        <v>3202</v>
      </c>
      <c r="K23" s="41">
        <v>17</v>
      </c>
      <c r="L23" s="40">
        <v>675436</v>
      </c>
      <c r="M23" s="40">
        <v>584735</v>
      </c>
      <c r="N23" s="40">
        <v>1</v>
      </c>
      <c r="O23" s="42"/>
      <c r="P23" s="42"/>
      <c r="Q23" s="42"/>
      <c r="R23" s="17">
        <f t="shared" si="1"/>
        <v>0</v>
      </c>
      <c r="S23" s="27">
        <f t="shared" si="2"/>
        <v>0</v>
      </c>
      <c r="T23" s="42"/>
      <c r="U23" s="42"/>
      <c r="V23" s="17">
        <f t="shared" si="3"/>
        <v>0</v>
      </c>
      <c r="W23" s="27">
        <f t="shared" si="4"/>
        <v>0</v>
      </c>
    </row>
    <row r="24" spans="1:23" x14ac:dyDescent="0.35">
      <c r="A24" s="38">
        <v>3866466</v>
      </c>
      <c r="B24" s="38" t="s">
        <v>3203</v>
      </c>
      <c r="C24" s="39" t="s">
        <v>3204</v>
      </c>
      <c r="D24" s="40" t="s">
        <v>14</v>
      </c>
      <c r="E24" s="40" t="s">
        <v>401</v>
      </c>
      <c r="F24" s="40" t="s">
        <v>401</v>
      </c>
      <c r="G24" s="40" t="s">
        <v>3166</v>
      </c>
      <c r="H24" s="40" t="s">
        <v>401</v>
      </c>
      <c r="I24" s="40" t="s">
        <v>411</v>
      </c>
      <c r="J24" s="40" t="s">
        <v>412</v>
      </c>
      <c r="K24" s="41">
        <v>20</v>
      </c>
      <c r="L24" s="40">
        <v>672497</v>
      </c>
      <c r="M24" s="40">
        <v>582724</v>
      </c>
      <c r="N24" s="40">
        <v>1</v>
      </c>
      <c r="O24" s="42"/>
      <c r="P24" s="42"/>
      <c r="Q24" s="42"/>
      <c r="R24" s="17">
        <f t="shared" si="1"/>
        <v>0</v>
      </c>
      <c r="S24" s="27">
        <f t="shared" si="2"/>
        <v>0</v>
      </c>
      <c r="T24" s="42"/>
      <c r="U24" s="42"/>
      <c r="V24" s="17">
        <f t="shared" si="3"/>
        <v>0</v>
      </c>
      <c r="W24" s="27">
        <f t="shared" si="4"/>
        <v>0</v>
      </c>
    </row>
    <row r="25" spans="1:23" x14ac:dyDescent="0.35">
      <c r="A25" s="38">
        <v>3863408</v>
      </c>
      <c r="B25" s="38" t="s">
        <v>3211</v>
      </c>
      <c r="C25" s="39" t="s">
        <v>3212</v>
      </c>
      <c r="D25" s="40" t="s">
        <v>14</v>
      </c>
      <c r="E25" s="40" t="s">
        <v>401</v>
      </c>
      <c r="F25" s="40" t="s">
        <v>401</v>
      </c>
      <c r="G25" s="40" t="s">
        <v>3166</v>
      </c>
      <c r="H25" s="40" t="s">
        <v>401</v>
      </c>
      <c r="I25" s="40" t="s">
        <v>125</v>
      </c>
      <c r="J25" s="40" t="s">
        <v>126</v>
      </c>
      <c r="K25" s="41">
        <v>34</v>
      </c>
      <c r="L25" s="40">
        <v>672082</v>
      </c>
      <c r="M25" s="40">
        <v>581805</v>
      </c>
      <c r="N25" s="40">
        <v>1</v>
      </c>
      <c r="O25" s="42"/>
      <c r="P25" s="42"/>
      <c r="Q25" s="42"/>
      <c r="R25" s="17">
        <f t="shared" si="1"/>
        <v>0</v>
      </c>
      <c r="S25" s="27">
        <f t="shared" si="2"/>
        <v>0</v>
      </c>
      <c r="T25" s="42"/>
      <c r="U25" s="42"/>
      <c r="V25" s="17">
        <f t="shared" si="3"/>
        <v>0</v>
      </c>
      <c r="W25" s="27">
        <f t="shared" si="4"/>
        <v>0</v>
      </c>
    </row>
    <row r="26" spans="1:23" x14ac:dyDescent="0.35">
      <c r="A26" s="38">
        <v>3866629</v>
      </c>
      <c r="B26" s="38" t="s">
        <v>3213</v>
      </c>
      <c r="C26" s="39" t="s">
        <v>3214</v>
      </c>
      <c r="D26" s="40" t="s">
        <v>14</v>
      </c>
      <c r="E26" s="40" t="s">
        <v>401</v>
      </c>
      <c r="F26" s="40" t="s">
        <v>401</v>
      </c>
      <c r="G26" s="40" t="s">
        <v>3166</v>
      </c>
      <c r="H26" s="40" t="s">
        <v>401</v>
      </c>
      <c r="I26" s="40" t="s">
        <v>3215</v>
      </c>
      <c r="J26" s="40" t="s">
        <v>3216</v>
      </c>
      <c r="K26" s="41">
        <v>5</v>
      </c>
      <c r="L26" s="40">
        <v>672399</v>
      </c>
      <c r="M26" s="40">
        <v>582715</v>
      </c>
      <c r="N26" s="40">
        <v>1</v>
      </c>
      <c r="O26" s="42"/>
      <c r="P26" s="42"/>
      <c r="Q26" s="42"/>
      <c r="R26" s="17">
        <f t="shared" si="1"/>
        <v>0</v>
      </c>
      <c r="S26" s="27">
        <f t="shared" si="2"/>
        <v>0</v>
      </c>
      <c r="T26" s="42"/>
      <c r="U26" s="42"/>
      <c r="V26" s="17">
        <f t="shared" si="3"/>
        <v>0</v>
      </c>
      <c r="W26" s="27">
        <f t="shared" si="4"/>
        <v>0</v>
      </c>
    </row>
    <row r="27" spans="1:23" x14ac:dyDescent="0.35">
      <c r="A27" s="38">
        <v>3866687</v>
      </c>
      <c r="B27" s="38" t="s">
        <v>3217</v>
      </c>
      <c r="C27" s="39" t="s">
        <v>3218</v>
      </c>
      <c r="D27" s="40" t="s">
        <v>14</v>
      </c>
      <c r="E27" s="40" t="s">
        <v>401</v>
      </c>
      <c r="F27" s="40" t="s">
        <v>401</v>
      </c>
      <c r="G27" s="40" t="s">
        <v>3166</v>
      </c>
      <c r="H27" s="40" t="s">
        <v>401</v>
      </c>
      <c r="I27" s="40" t="s">
        <v>219</v>
      </c>
      <c r="J27" s="40" t="s">
        <v>220</v>
      </c>
      <c r="K27" s="41">
        <v>15</v>
      </c>
      <c r="L27" s="40">
        <v>671837</v>
      </c>
      <c r="M27" s="40">
        <v>582308</v>
      </c>
      <c r="N27" s="40">
        <v>1</v>
      </c>
      <c r="O27" s="42"/>
      <c r="P27" s="42"/>
      <c r="Q27" s="42"/>
      <c r="R27" s="17">
        <f t="shared" si="1"/>
        <v>0</v>
      </c>
      <c r="S27" s="27">
        <f t="shared" si="2"/>
        <v>0</v>
      </c>
      <c r="T27" s="42"/>
      <c r="U27" s="42"/>
      <c r="V27" s="17">
        <f t="shared" si="3"/>
        <v>0</v>
      </c>
      <c r="W27" s="27">
        <f t="shared" si="4"/>
        <v>0</v>
      </c>
    </row>
    <row r="28" spans="1:23" x14ac:dyDescent="0.35">
      <c r="A28" s="38">
        <v>3866817</v>
      </c>
      <c r="B28" s="38" t="s">
        <v>3227</v>
      </c>
      <c r="C28" s="39" t="s">
        <v>3228</v>
      </c>
      <c r="D28" s="40" t="s">
        <v>14</v>
      </c>
      <c r="E28" s="40" t="s">
        <v>401</v>
      </c>
      <c r="F28" s="40" t="s">
        <v>401</v>
      </c>
      <c r="G28" s="40" t="s">
        <v>3166</v>
      </c>
      <c r="H28" s="40" t="s">
        <v>401</v>
      </c>
      <c r="I28" s="40" t="s">
        <v>138</v>
      </c>
      <c r="J28" s="40" t="s">
        <v>139</v>
      </c>
      <c r="K28" s="41">
        <v>7</v>
      </c>
      <c r="L28" s="40">
        <v>672500</v>
      </c>
      <c r="M28" s="40">
        <v>583532</v>
      </c>
      <c r="N28" s="40">
        <v>1</v>
      </c>
      <c r="O28" s="42"/>
      <c r="P28" s="42"/>
      <c r="Q28" s="42"/>
      <c r="R28" s="17">
        <f t="shared" si="1"/>
        <v>0</v>
      </c>
      <c r="S28" s="27">
        <f t="shared" si="2"/>
        <v>0</v>
      </c>
      <c r="T28" s="42"/>
      <c r="U28" s="42"/>
      <c r="V28" s="17">
        <f t="shared" si="3"/>
        <v>0</v>
      </c>
      <c r="W28" s="27">
        <f t="shared" si="4"/>
        <v>0</v>
      </c>
    </row>
    <row r="29" spans="1:23" x14ac:dyDescent="0.35">
      <c r="A29" s="38">
        <v>3861977</v>
      </c>
      <c r="B29" s="38" t="s">
        <v>3229</v>
      </c>
      <c r="C29" s="39" t="s">
        <v>3230</v>
      </c>
      <c r="D29" s="40" t="s">
        <v>14</v>
      </c>
      <c r="E29" s="40" t="s">
        <v>401</v>
      </c>
      <c r="F29" s="40" t="s">
        <v>401</v>
      </c>
      <c r="G29" s="40" t="s">
        <v>3166</v>
      </c>
      <c r="H29" s="40" t="s">
        <v>401</v>
      </c>
      <c r="I29" s="40" t="s">
        <v>138</v>
      </c>
      <c r="J29" s="40" t="s">
        <v>139</v>
      </c>
      <c r="K29" s="41">
        <v>9</v>
      </c>
      <c r="L29" s="40">
        <v>672533</v>
      </c>
      <c r="M29" s="40">
        <v>583553</v>
      </c>
      <c r="N29" s="40">
        <v>1</v>
      </c>
      <c r="O29" s="42"/>
      <c r="P29" s="42"/>
      <c r="Q29" s="42"/>
      <c r="R29" s="17">
        <f t="shared" si="1"/>
        <v>0</v>
      </c>
      <c r="S29" s="27">
        <f t="shared" si="2"/>
        <v>0</v>
      </c>
      <c r="T29" s="42"/>
      <c r="U29" s="42"/>
      <c r="V29" s="17">
        <f t="shared" si="3"/>
        <v>0</v>
      </c>
      <c r="W29" s="27">
        <f t="shared" si="4"/>
        <v>0</v>
      </c>
    </row>
  </sheetData>
  <sheetProtection algorithmName="SHA-512" hashValue="dCR4wF/W9PSHmRTRsGHLWtlqndVc8jT3fivt6pl7nQzdjGuOw7q3ERtzXPym9E2PJkTO8NXr2yPj81JqNQBrRA==" saltValue="+FArGtY0kztzEZ2u9HBx6A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2"/>
  <sheetViews>
    <sheetView workbookViewId="0">
      <selection activeCell="T16" sqref="T16:U22"/>
    </sheetView>
  </sheetViews>
  <sheetFormatPr defaultColWidth="8.7265625" defaultRowHeight="14.5" x14ac:dyDescent="0.35"/>
  <cols>
    <col min="1" max="1" width="8.7265625" style="4"/>
    <col min="2" max="2" width="12.54296875" style="4" customWidth="1"/>
    <col min="3" max="11" width="8.7265625" style="4"/>
    <col min="12" max="12" width="14.54296875" style="4" customWidth="1"/>
    <col min="13" max="14" width="8.7265625" style="4"/>
    <col min="15" max="15" width="15.453125" style="4" customWidth="1"/>
    <col min="16" max="16" width="12.81640625" style="4" customWidth="1"/>
    <col min="17" max="17" width="19.54296875" style="4" customWidth="1"/>
    <col min="18" max="18" width="8.7265625" style="4"/>
    <col min="19" max="19" width="14.26953125" style="4" customWidth="1"/>
    <col min="20" max="20" width="8.7265625" style="4"/>
    <col min="21" max="21" width="18.81640625" style="4" customWidth="1"/>
    <col min="22" max="22" width="8.7265625" style="4"/>
    <col min="23" max="23" width="15.26953125" style="4" customWidth="1"/>
    <col min="24" max="16384" width="8.7265625" style="4"/>
  </cols>
  <sheetData>
    <row r="1" spans="1:23" ht="15" thickBot="1" x14ac:dyDescent="0.4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" thickTop="1" x14ac:dyDescent="0.35">
      <c r="A2" s="1">
        <v>28</v>
      </c>
      <c r="B2" s="1">
        <f>M14</f>
        <v>7</v>
      </c>
      <c r="C2" s="1" t="str">
        <f>E16</f>
        <v>OSTROŁĘKA</v>
      </c>
      <c r="D2" s="1"/>
      <c r="E2" s="1"/>
      <c r="F2" s="1"/>
      <c r="G2" s="112" t="s">
        <v>3787</v>
      </c>
      <c r="H2" s="113"/>
      <c r="I2" s="114"/>
      <c r="J2" s="115" t="s">
        <v>3788</v>
      </c>
      <c r="K2" s="116"/>
      <c r="L2" s="117"/>
      <c r="Q2" s="5"/>
      <c r="R2" s="5"/>
      <c r="S2" s="5"/>
      <c r="T2" s="5"/>
    </row>
    <row r="3" spans="1:23" x14ac:dyDescent="0.3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2" x14ac:dyDescent="0.35">
      <c r="A4" s="118" t="s">
        <v>3795</v>
      </c>
      <c r="B4" s="118"/>
      <c r="C4" s="118"/>
      <c r="D4" s="118"/>
      <c r="E4" s="118"/>
      <c r="F4" s="10" t="s">
        <v>3796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106" t="s">
        <v>3797</v>
      </c>
      <c r="O4" s="107"/>
      <c r="P4" s="14">
        <v>1</v>
      </c>
      <c r="Q4" s="88"/>
      <c r="R4" s="89"/>
      <c r="S4" s="89"/>
      <c r="T4" s="89"/>
      <c r="U4" s="89"/>
      <c r="V4" s="90"/>
    </row>
    <row r="5" spans="1:23" ht="42" x14ac:dyDescent="0.35">
      <c r="A5" s="118" t="s">
        <v>3798</v>
      </c>
      <c r="B5" s="118"/>
      <c r="C5" s="118"/>
      <c r="D5" s="118"/>
      <c r="E5" s="118"/>
      <c r="F5" s="10" t="s">
        <v>3799</v>
      </c>
      <c r="G5" s="11">
        <f>ROUND(J5/M14/60,2)</f>
        <v>0</v>
      </c>
      <c r="H5" s="12">
        <f>ROUND(K5/M14/60,0)</f>
        <v>0</v>
      </c>
      <c r="I5" s="13">
        <f>G4+H4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106"/>
      <c r="O5" s="107"/>
      <c r="P5" s="14">
        <v>2</v>
      </c>
      <c r="Q5" s="88"/>
      <c r="R5" s="89"/>
      <c r="S5" s="89"/>
      <c r="T5" s="89"/>
      <c r="U5" s="89"/>
      <c r="V5" s="90"/>
    </row>
    <row r="6" spans="1:23" ht="64" x14ac:dyDescent="0.35">
      <c r="A6" s="108" t="s">
        <v>3800</v>
      </c>
      <c r="B6" s="108"/>
      <c r="C6" s="108"/>
      <c r="D6" s="108"/>
      <c r="E6" s="108"/>
      <c r="F6" s="3" t="s">
        <v>3801</v>
      </c>
      <c r="G6" s="15"/>
      <c r="H6" s="12">
        <f t="shared" ref="H6:H10" si="0">G6*0.23</f>
        <v>0</v>
      </c>
      <c r="I6" s="31">
        <f>ROUND(G6+H6,2)</f>
        <v>0</v>
      </c>
      <c r="J6" s="109" t="s">
        <v>3802</v>
      </c>
      <c r="K6" s="110"/>
      <c r="L6" s="111"/>
      <c r="P6" s="9" t="s">
        <v>3793</v>
      </c>
      <c r="Q6" s="1" t="s">
        <v>3794</v>
      </c>
      <c r="S6" s="5"/>
      <c r="T6" s="5"/>
    </row>
    <row r="7" spans="1:23" ht="64" x14ac:dyDescent="0.35">
      <c r="A7" s="108" t="s">
        <v>3803</v>
      </c>
      <c r="B7" s="108"/>
      <c r="C7" s="108"/>
      <c r="D7" s="108"/>
      <c r="E7" s="108"/>
      <c r="F7" s="3" t="s">
        <v>3804</v>
      </c>
      <c r="G7" s="15"/>
      <c r="H7" s="12">
        <f t="shared" si="0"/>
        <v>0</v>
      </c>
      <c r="I7" s="31">
        <f>ROUND(G6+H6,2)</f>
        <v>0</v>
      </c>
      <c r="J7" s="109" t="s">
        <v>3802</v>
      </c>
      <c r="K7" s="110"/>
      <c r="L7" s="111"/>
      <c r="P7" s="9"/>
      <c r="Q7" s="1"/>
      <c r="S7" s="5"/>
      <c r="T7" s="5"/>
    </row>
    <row r="8" spans="1:23" ht="53.5" x14ac:dyDescent="0.35">
      <c r="A8" s="108" t="s">
        <v>3805</v>
      </c>
      <c r="B8" s="108"/>
      <c r="C8" s="108"/>
      <c r="D8" s="108"/>
      <c r="E8" s="108"/>
      <c r="F8" s="3" t="s">
        <v>3806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106" t="s">
        <v>3807</v>
      </c>
      <c r="O8" s="107"/>
      <c r="P8" s="14">
        <v>1</v>
      </c>
      <c r="Q8" s="88"/>
      <c r="R8" s="89"/>
      <c r="S8" s="89"/>
      <c r="T8" s="89"/>
      <c r="U8" s="89"/>
      <c r="V8" s="90"/>
    </row>
    <row r="9" spans="1:23" ht="43" x14ac:dyDescent="0.35">
      <c r="A9" s="91" t="s">
        <v>3808</v>
      </c>
      <c r="B9" s="91"/>
      <c r="C9" s="91"/>
      <c r="D9" s="91"/>
      <c r="E9" s="91"/>
      <c r="F9" s="3" t="s">
        <v>3809</v>
      </c>
      <c r="G9" s="15"/>
      <c r="H9" s="12">
        <f t="shared" si="0"/>
        <v>0</v>
      </c>
      <c r="I9" s="31">
        <f>ROUND(G9+H9,2)</f>
        <v>0</v>
      </c>
      <c r="J9" s="92" t="s">
        <v>3802</v>
      </c>
      <c r="K9" s="93"/>
      <c r="L9" s="94"/>
      <c r="M9" s="1"/>
      <c r="N9" s="16"/>
      <c r="W9" s="17"/>
    </row>
    <row r="10" spans="1:23" ht="54" thickBot="1" x14ac:dyDescent="0.4">
      <c r="A10" s="91" t="s">
        <v>3810</v>
      </c>
      <c r="B10" s="91"/>
      <c r="C10" s="91"/>
      <c r="D10" s="91"/>
      <c r="E10" s="91"/>
      <c r="F10" s="3" t="s">
        <v>3811</v>
      </c>
      <c r="G10" s="18"/>
      <c r="H10" s="19">
        <f t="shared" si="0"/>
        <v>0</v>
      </c>
      <c r="I10" s="31">
        <f>ROUND(G10+H10,2)</f>
        <v>0</v>
      </c>
      <c r="J10" s="95" t="s">
        <v>3802</v>
      </c>
      <c r="K10" s="96"/>
      <c r="L10" s="97"/>
      <c r="M10" s="1"/>
      <c r="N10" s="1"/>
    </row>
    <row r="11" spans="1:23" ht="15" thickTop="1" x14ac:dyDescent="0.35">
      <c r="A11" s="20"/>
      <c r="B11" s="20"/>
      <c r="C11" s="20"/>
      <c r="D11" s="20"/>
      <c r="H11" s="20"/>
      <c r="I11" s="98"/>
      <c r="J11" s="99"/>
      <c r="K11" s="99"/>
      <c r="L11" s="100"/>
      <c r="M11" s="33" t="s">
        <v>3812</v>
      </c>
      <c r="N11" s="34"/>
      <c r="O11" s="1"/>
      <c r="P11" s="1"/>
      <c r="Q11" s="1"/>
      <c r="R11" s="1"/>
      <c r="S11" s="1"/>
      <c r="T11" s="1"/>
      <c r="U11" s="1"/>
      <c r="V11" s="21"/>
    </row>
    <row r="12" spans="1:23" ht="15" thickBot="1" x14ac:dyDescent="0.4">
      <c r="A12" s="20"/>
      <c r="B12" s="20"/>
      <c r="C12" s="20"/>
      <c r="D12" s="20"/>
      <c r="H12" s="22" t="s">
        <v>3813</v>
      </c>
      <c r="I12" s="101"/>
      <c r="J12" s="102"/>
      <c r="K12" s="102"/>
      <c r="L12" s="103"/>
      <c r="M12" s="104" t="s">
        <v>3814</v>
      </c>
      <c r="N12" s="105"/>
      <c r="O12" s="105"/>
      <c r="P12" s="105"/>
      <c r="Q12" s="105"/>
      <c r="R12" s="105"/>
      <c r="S12" s="105"/>
      <c r="T12" s="105"/>
      <c r="U12" s="105"/>
      <c r="V12" s="105"/>
    </row>
    <row r="13" spans="1:23" ht="15" thickTop="1" x14ac:dyDescent="0.35"/>
    <row r="14" spans="1:23" ht="34.5" customHeight="1" x14ac:dyDescent="0.3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7</v>
      </c>
      <c r="N14" s="25">
        <f>SUM(N16:N400)</f>
        <v>7</v>
      </c>
      <c r="P14" s="86" t="s">
        <v>3815</v>
      </c>
      <c r="Q14" s="87"/>
      <c r="R14" s="87"/>
      <c r="S14" s="87"/>
      <c r="T14" s="86" t="s">
        <v>3816</v>
      </c>
      <c r="U14" s="87"/>
      <c r="V14" s="87"/>
      <c r="W14" s="87"/>
    </row>
    <row r="15" spans="1:23" ht="73.5" x14ac:dyDescent="0.35">
      <c r="A15" s="35" t="s">
        <v>1</v>
      </c>
      <c r="B15" s="35" t="s">
        <v>2</v>
      </c>
      <c r="C15" s="36" t="s">
        <v>3</v>
      </c>
      <c r="D15" s="37" t="s">
        <v>4</v>
      </c>
      <c r="E15" s="37" t="s">
        <v>5</v>
      </c>
      <c r="F15" s="37" t="s">
        <v>6</v>
      </c>
      <c r="G15" s="37" t="s">
        <v>7</v>
      </c>
      <c r="H15" s="37" t="s">
        <v>8</v>
      </c>
      <c r="I15" s="37" t="s">
        <v>9</v>
      </c>
      <c r="J15" s="37" t="s">
        <v>10</v>
      </c>
      <c r="K15" s="37" t="s">
        <v>11</v>
      </c>
      <c r="L15" s="37" t="s">
        <v>12</v>
      </c>
      <c r="M15" s="37" t="s">
        <v>13</v>
      </c>
      <c r="N15" s="37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35">
      <c r="A16" s="38">
        <v>3866261</v>
      </c>
      <c r="B16" s="38" t="s">
        <v>3179</v>
      </c>
      <c r="C16" s="39" t="s">
        <v>3180</v>
      </c>
      <c r="D16" s="40" t="s">
        <v>14</v>
      </c>
      <c r="E16" s="40" t="s">
        <v>401</v>
      </c>
      <c r="F16" s="40" t="s">
        <v>401</v>
      </c>
      <c r="G16" s="40" t="s">
        <v>3166</v>
      </c>
      <c r="H16" s="40" t="s">
        <v>401</v>
      </c>
      <c r="I16" s="40" t="s">
        <v>3181</v>
      </c>
      <c r="J16" s="40" t="s">
        <v>3182</v>
      </c>
      <c r="K16" s="41" t="s">
        <v>1311</v>
      </c>
      <c r="L16" s="40">
        <v>672293</v>
      </c>
      <c r="M16" s="40">
        <v>582544</v>
      </c>
      <c r="N16" s="40">
        <v>1</v>
      </c>
      <c r="O16" s="42"/>
      <c r="P16" s="42"/>
      <c r="Q16" s="42"/>
      <c r="R16" s="17">
        <f>ROUND(Q16*0.23,2)</f>
        <v>0</v>
      </c>
      <c r="S16" s="27">
        <f>ROUND(Q16,2)+R16</f>
        <v>0</v>
      </c>
      <c r="T16" s="42"/>
      <c r="U16" s="42"/>
      <c r="V16" s="17">
        <f>ROUND(U16*0.23,2)</f>
        <v>0</v>
      </c>
      <c r="W16" s="27">
        <f>ROUND(U16,2)+V16</f>
        <v>0</v>
      </c>
    </row>
    <row r="17" spans="1:23" x14ac:dyDescent="0.35">
      <c r="A17" s="38">
        <v>3866286</v>
      </c>
      <c r="B17" s="38" t="s">
        <v>3187</v>
      </c>
      <c r="C17" s="39" t="s">
        <v>3188</v>
      </c>
      <c r="D17" s="40" t="s">
        <v>14</v>
      </c>
      <c r="E17" s="40" t="s">
        <v>401</v>
      </c>
      <c r="F17" s="40" t="s">
        <v>401</v>
      </c>
      <c r="G17" s="40" t="s">
        <v>3166</v>
      </c>
      <c r="H17" s="40" t="s">
        <v>401</v>
      </c>
      <c r="I17" s="40" t="s">
        <v>3189</v>
      </c>
      <c r="J17" s="40" t="s">
        <v>3190</v>
      </c>
      <c r="K17" s="41">
        <v>12</v>
      </c>
      <c r="L17" s="40">
        <v>672806</v>
      </c>
      <c r="M17" s="40">
        <v>582900</v>
      </c>
      <c r="N17" s="40">
        <v>1</v>
      </c>
      <c r="O17" s="42"/>
      <c r="P17" s="42"/>
      <c r="Q17" s="42"/>
      <c r="R17" s="17">
        <f t="shared" ref="R17:R22" si="1">ROUND(Q17*0.23,2)</f>
        <v>0</v>
      </c>
      <c r="S17" s="27">
        <f t="shared" ref="S17:S22" si="2">ROUND(Q17,2)+R17</f>
        <v>0</v>
      </c>
      <c r="T17" s="42"/>
      <c r="U17" s="42"/>
      <c r="V17" s="17">
        <f t="shared" ref="V17:V22" si="3">ROUND(U17*0.23,2)</f>
        <v>0</v>
      </c>
      <c r="W17" s="27">
        <f t="shared" ref="W17:W22" si="4">ROUND(U17,2)+V17</f>
        <v>0</v>
      </c>
    </row>
    <row r="18" spans="1:23" x14ac:dyDescent="0.35">
      <c r="A18" s="38">
        <v>3866578</v>
      </c>
      <c r="B18" s="38" t="s">
        <v>3205</v>
      </c>
      <c r="C18" s="39" t="s">
        <v>3206</v>
      </c>
      <c r="D18" s="40" t="s">
        <v>14</v>
      </c>
      <c r="E18" s="40" t="s">
        <v>401</v>
      </c>
      <c r="F18" s="40" t="s">
        <v>401</v>
      </c>
      <c r="G18" s="40" t="s">
        <v>3166</v>
      </c>
      <c r="H18" s="40" t="s">
        <v>401</v>
      </c>
      <c r="I18" s="40" t="s">
        <v>3207</v>
      </c>
      <c r="J18" s="40" t="s">
        <v>3208</v>
      </c>
      <c r="K18" s="41">
        <v>1</v>
      </c>
      <c r="L18" s="40">
        <v>672886</v>
      </c>
      <c r="M18" s="40">
        <v>583408</v>
      </c>
      <c r="N18" s="40">
        <v>1</v>
      </c>
      <c r="O18" s="42"/>
      <c r="P18" s="42"/>
      <c r="Q18" s="42"/>
      <c r="R18" s="17">
        <f t="shared" si="1"/>
        <v>0</v>
      </c>
      <c r="S18" s="27">
        <f t="shared" si="2"/>
        <v>0</v>
      </c>
      <c r="T18" s="42"/>
      <c r="U18" s="42"/>
      <c r="V18" s="17">
        <f t="shared" si="3"/>
        <v>0</v>
      </c>
      <c r="W18" s="27">
        <f t="shared" si="4"/>
        <v>0</v>
      </c>
    </row>
    <row r="19" spans="1:23" x14ac:dyDescent="0.35">
      <c r="A19" s="38">
        <v>3866579</v>
      </c>
      <c r="B19" s="38" t="s">
        <v>3209</v>
      </c>
      <c r="C19" s="39" t="s">
        <v>3210</v>
      </c>
      <c r="D19" s="40" t="s">
        <v>14</v>
      </c>
      <c r="E19" s="40" t="s">
        <v>401</v>
      </c>
      <c r="F19" s="40" t="s">
        <v>401</v>
      </c>
      <c r="G19" s="40" t="s">
        <v>3166</v>
      </c>
      <c r="H19" s="40" t="s">
        <v>401</v>
      </c>
      <c r="I19" s="40" t="s">
        <v>353</v>
      </c>
      <c r="J19" s="40" t="s">
        <v>319</v>
      </c>
      <c r="K19" s="41">
        <v>12</v>
      </c>
      <c r="L19" s="40">
        <v>672631</v>
      </c>
      <c r="M19" s="40">
        <v>583282</v>
      </c>
      <c r="N19" s="40">
        <v>1</v>
      </c>
      <c r="O19" s="42"/>
      <c r="P19" s="42"/>
      <c r="Q19" s="42"/>
      <c r="R19" s="17">
        <f t="shared" si="1"/>
        <v>0</v>
      </c>
      <c r="S19" s="27">
        <f t="shared" si="2"/>
        <v>0</v>
      </c>
      <c r="T19" s="42"/>
      <c r="U19" s="42"/>
      <c r="V19" s="17">
        <f t="shared" si="3"/>
        <v>0</v>
      </c>
      <c r="W19" s="27">
        <f t="shared" si="4"/>
        <v>0</v>
      </c>
    </row>
    <row r="20" spans="1:23" x14ac:dyDescent="0.35">
      <c r="A20" s="38">
        <v>3862037</v>
      </c>
      <c r="B20" s="38" t="s">
        <v>3219</v>
      </c>
      <c r="C20" s="39" t="s">
        <v>3220</v>
      </c>
      <c r="D20" s="40" t="s">
        <v>14</v>
      </c>
      <c r="E20" s="40" t="s">
        <v>401</v>
      </c>
      <c r="F20" s="40" t="s">
        <v>401</v>
      </c>
      <c r="G20" s="40" t="s">
        <v>3166</v>
      </c>
      <c r="H20" s="40" t="s">
        <v>401</v>
      </c>
      <c r="I20" s="40" t="s">
        <v>3221</v>
      </c>
      <c r="J20" s="40" t="s">
        <v>3222</v>
      </c>
      <c r="K20" s="41">
        <v>2</v>
      </c>
      <c r="L20" s="40">
        <v>672010</v>
      </c>
      <c r="M20" s="40">
        <v>583260</v>
      </c>
      <c r="N20" s="40">
        <v>1</v>
      </c>
      <c r="O20" s="42"/>
      <c r="P20" s="42"/>
      <c r="Q20" s="42"/>
      <c r="R20" s="17">
        <f t="shared" si="1"/>
        <v>0</v>
      </c>
      <c r="S20" s="27">
        <f t="shared" si="2"/>
        <v>0</v>
      </c>
      <c r="T20" s="42"/>
      <c r="U20" s="42"/>
      <c r="V20" s="17">
        <f t="shared" si="3"/>
        <v>0</v>
      </c>
      <c r="W20" s="27">
        <f t="shared" si="4"/>
        <v>0</v>
      </c>
    </row>
    <row r="21" spans="1:23" x14ac:dyDescent="0.35">
      <c r="A21" s="38">
        <v>3861976</v>
      </c>
      <c r="B21" s="38" t="s">
        <v>3223</v>
      </c>
      <c r="C21" s="39" t="s">
        <v>3224</v>
      </c>
      <c r="D21" s="40" t="s">
        <v>14</v>
      </c>
      <c r="E21" s="40" t="s">
        <v>401</v>
      </c>
      <c r="F21" s="40" t="s">
        <v>401</v>
      </c>
      <c r="G21" s="40" t="s">
        <v>3166</v>
      </c>
      <c r="H21" s="40" t="s">
        <v>401</v>
      </c>
      <c r="I21" s="40" t="s">
        <v>138</v>
      </c>
      <c r="J21" s="40" t="s">
        <v>139</v>
      </c>
      <c r="K21" s="41">
        <v>1</v>
      </c>
      <c r="L21" s="40">
        <v>672365</v>
      </c>
      <c r="M21" s="40">
        <v>583544</v>
      </c>
      <c r="N21" s="40">
        <v>1</v>
      </c>
      <c r="O21" s="42"/>
      <c r="P21" s="42"/>
      <c r="Q21" s="42"/>
      <c r="R21" s="17">
        <f t="shared" si="1"/>
        <v>0</v>
      </c>
      <c r="S21" s="27">
        <f t="shared" si="2"/>
        <v>0</v>
      </c>
      <c r="T21" s="42"/>
      <c r="U21" s="42"/>
      <c r="V21" s="17">
        <f t="shared" si="3"/>
        <v>0</v>
      </c>
      <c r="W21" s="27">
        <f t="shared" si="4"/>
        <v>0</v>
      </c>
    </row>
    <row r="22" spans="1:23" x14ac:dyDescent="0.35">
      <c r="A22" s="38">
        <v>3866805</v>
      </c>
      <c r="B22" s="38" t="s">
        <v>3225</v>
      </c>
      <c r="C22" s="39" t="s">
        <v>3226</v>
      </c>
      <c r="D22" s="40" t="s">
        <v>14</v>
      </c>
      <c r="E22" s="40" t="s">
        <v>401</v>
      </c>
      <c r="F22" s="40" t="s">
        <v>401</v>
      </c>
      <c r="G22" s="40" t="s">
        <v>3166</v>
      </c>
      <c r="H22" s="40" t="s">
        <v>401</v>
      </c>
      <c r="I22" s="40" t="s">
        <v>138</v>
      </c>
      <c r="J22" s="40" t="s">
        <v>139</v>
      </c>
      <c r="K22" s="41">
        <v>10</v>
      </c>
      <c r="L22" s="40">
        <v>672509</v>
      </c>
      <c r="M22" s="40">
        <v>583467</v>
      </c>
      <c r="N22" s="40">
        <v>1</v>
      </c>
      <c r="O22" s="42"/>
      <c r="P22" s="42"/>
      <c r="Q22" s="42"/>
      <c r="R22" s="17">
        <f t="shared" si="1"/>
        <v>0</v>
      </c>
      <c r="S22" s="27">
        <f t="shared" si="2"/>
        <v>0</v>
      </c>
      <c r="T22" s="42"/>
      <c r="U22" s="42"/>
      <c r="V22" s="17">
        <f t="shared" si="3"/>
        <v>0</v>
      </c>
      <c r="W22" s="27">
        <f t="shared" si="4"/>
        <v>0</v>
      </c>
    </row>
  </sheetData>
  <sheetProtection algorithmName="SHA-512" hashValue="rnMea+Bfgnem5+sHhgDRYokUOKozz2Vj9msBHBIvxHmnH4XO3ok3Pr5DCRPJ+79jNi3Sv/wyD7WsbKspX1jF8w==" saltValue="alRitbroVwGJL8R0cZVEXw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"/>
  <sheetViews>
    <sheetView topLeftCell="A4" workbookViewId="0">
      <selection activeCell="T16" sqref="T16:U18"/>
    </sheetView>
  </sheetViews>
  <sheetFormatPr defaultColWidth="8.7265625" defaultRowHeight="14.5" x14ac:dyDescent="0.35"/>
  <cols>
    <col min="1" max="1" width="8.7265625" style="4"/>
    <col min="2" max="2" width="12.54296875" style="4" customWidth="1"/>
    <col min="3" max="11" width="8.7265625" style="4"/>
    <col min="12" max="12" width="14.54296875" style="4" customWidth="1"/>
    <col min="13" max="14" width="8.7265625" style="4"/>
    <col min="15" max="15" width="15.453125" style="4" customWidth="1"/>
    <col min="16" max="16" width="12.81640625" style="4" customWidth="1"/>
    <col min="17" max="17" width="19.54296875" style="4" customWidth="1"/>
    <col min="18" max="18" width="8.7265625" style="4"/>
    <col min="19" max="19" width="14.26953125" style="4" customWidth="1"/>
    <col min="20" max="20" width="8.7265625" style="4"/>
    <col min="21" max="21" width="18.81640625" style="4" customWidth="1"/>
    <col min="22" max="22" width="8.7265625" style="4"/>
    <col min="23" max="23" width="15.26953125" style="4" customWidth="1"/>
    <col min="24" max="16384" width="8.7265625" style="4"/>
  </cols>
  <sheetData>
    <row r="1" spans="1:23" ht="15" thickBot="1" x14ac:dyDescent="0.4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" thickTop="1" x14ac:dyDescent="0.35">
      <c r="A2" s="1">
        <v>27</v>
      </c>
      <c r="B2" s="1">
        <f>M14</f>
        <v>3</v>
      </c>
      <c r="C2" s="1" t="str">
        <f>E16</f>
        <v>OSTROŁĘCKI</v>
      </c>
      <c r="D2" s="1"/>
      <c r="E2" s="1"/>
      <c r="F2" s="1"/>
      <c r="G2" s="112" t="s">
        <v>3787</v>
      </c>
      <c r="H2" s="113"/>
      <c r="I2" s="114"/>
      <c r="J2" s="115" t="s">
        <v>3788</v>
      </c>
      <c r="K2" s="116"/>
      <c r="L2" s="117"/>
      <c r="Q2" s="5"/>
      <c r="R2" s="5"/>
      <c r="S2" s="5"/>
      <c r="T2" s="5"/>
    </row>
    <row r="3" spans="1:23" x14ac:dyDescent="0.3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2" x14ac:dyDescent="0.35">
      <c r="A4" s="118" t="s">
        <v>3795</v>
      </c>
      <c r="B4" s="118"/>
      <c r="C4" s="118"/>
      <c r="D4" s="118"/>
      <c r="E4" s="118"/>
      <c r="F4" s="10" t="s">
        <v>3796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106" t="s">
        <v>3797</v>
      </c>
      <c r="O4" s="107"/>
      <c r="P4" s="14">
        <v>1</v>
      </c>
      <c r="Q4" s="88"/>
      <c r="R4" s="89"/>
      <c r="S4" s="89"/>
      <c r="T4" s="89"/>
      <c r="U4" s="89"/>
      <c r="V4" s="90"/>
    </row>
    <row r="5" spans="1:23" ht="42" x14ac:dyDescent="0.35">
      <c r="A5" s="118" t="s">
        <v>3798</v>
      </c>
      <c r="B5" s="118"/>
      <c r="C5" s="118"/>
      <c r="D5" s="118"/>
      <c r="E5" s="118"/>
      <c r="F5" s="10" t="s">
        <v>3799</v>
      </c>
      <c r="G5" s="11">
        <f>ROUND(J5/M14/60,2)</f>
        <v>0</v>
      </c>
      <c r="H5" s="12">
        <f>ROUND(K5/M14/60,0)</f>
        <v>0</v>
      </c>
      <c r="I5" s="13">
        <f>G4+H4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106"/>
      <c r="O5" s="107"/>
      <c r="P5" s="14">
        <v>2</v>
      </c>
      <c r="Q5" s="88"/>
      <c r="R5" s="89"/>
      <c r="S5" s="89"/>
      <c r="T5" s="89"/>
      <c r="U5" s="89"/>
      <c r="V5" s="90"/>
    </row>
    <row r="6" spans="1:23" ht="64" x14ac:dyDescent="0.35">
      <c r="A6" s="108" t="s">
        <v>3800</v>
      </c>
      <c r="B6" s="108"/>
      <c r="C6" s="108"/>
      <c r="D6" s="108"/>
      <c r="E6" s="108"/>
      <c r="F6" s="3" t="s">
        <v>3801</v>
      </c>
      <c r="G6" s="15"/>
      <c r="H6" s="12">
        <f t="shared" ref="H6:H10" si="0">G6*0.23</f>
        <v>0</v>
      </c>
      <c r="I6" s="31">
        <f>ROUND(G6+H6,2)</f>
        <v>0</v>
      </c>
      <c r="J6" s="109" t="s">
        <v>3802</v>
      </c>
      <c r="K6" s="110"/>
      <c r="L6" s="111"/>
      <c r="P6" s="9" t="s">
        <v>3793</v>
      </c>
      <c r="Q6" s="1" t="s">
        <v>3794</v>
      </c>
      <c r="S6" s="5"/>
      <c r="T6" s="5"/>
    </row>
    <row r="7" spans="1:23" ht="64" x14ac:dyDescent="0.35">
      <c r="A7" s="108" t="s">
        <v>3803</v>
      </c>
      <c r="B7" s="108"/>
      <c r="C7" s="108"/>
      <c r="D7" s="108"/>
      <c r="E7" s="108"/>
      <c r="F7" s="3" t="s">
        <v>3804</v>
      </c>
      <c r="G7" s="15"/>
      <c r="H7" s="12">
        <f t="shared" si="0"/>
        <v>0</v>
      </c>
      <c r="I7" s="31">
        <f>ROUND(G6+H6,2)</f>
        <v>0</v>
      </c>
      <c r="J7" s="109" t="s">
        <v>3802</v>
      </c>
      <c r="K7" s="110"/>
      <c r="L7" s="111"/>
      <c r="P7" s="9"/>
      <c r="Q7" s="1"/>
      <c r="S7" s="5"/>
      <c r="T7" s="5"/>
    </row>
    <row r="8" spans="1:23" ht="53.5" x14ac:dyDescent="0.35">
      <c r="A8" s="108" t="s">
        <v>3805</v>
      </c>
      <c r="B8" s="108"/>
      <c r="C8" s="108"/>
      <c r="D8" s="108"/>
      <c r="E8" s="108"/>
      <c r="F8" s="3" t="s">
        <v>3806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106" t="s">
        <v>3807</v>
      </c>
      <c r="O8" s="107"/>
      <c r="P8" s="14">
        <v>1</v>
      </c>
      <c r="Q8" s="88"/>
      <c r="R8" s="89"/>
      <c r="S8" s="89"/>
      <c r="T8" s="89"/>
      <c r="U8" s="89"/>
      <c r="V8" s="90"/>
    </row>
    <row r="9" spans="1:23" ht="43" x14ac:dyDescent="0.35">
      <c r="A9" s="91" t="s">
        <v>3808</v>
      </c>
      <c r="B9" s="91"/>
      <c r="C9" s="91"/>
      <c r="D9" s="91"/>
      <c r="E9" s="91"/>
      <c r="F9" s="3" t="s">
        <v>3809</v>
      </c>
      <c r="G9" s="15"/>
      <c r="H9" s="12">
        <f t="shared" si="0"/>
        <v>0</v>
      </c>
      <c r="I9" s="31">
        <f>ROUND(G9+H9,2)</f>
        <v>0</v>
      </c>
      <c r="J9" s="92" t="s">
        <v>3802</v>
      </c>
      <c r="K9" s="93"/>
      <c r="L9" s="94"/>
      <c r="M9" s="1"/>
      <c r="N9" s="16"/>
      <c r="W9" s="17"/>
    </row>
    <row r="10" spans="1:23" ht="54" thickBot="1" x14ac:dyDescent="0.4">
      <c r="A10" s="91" t="s">
        <v>3810</v>
      </c>
      <c r="B10" s="91"/>
      <c r="C10" s="91"/>
      <c r="D10" s="91"/>
      <c r="E10" s="91"/>
      <c r="F10" s="3" t="s">
        <v>3811</v>
      </c>
      <c r="G10" s="18"/>
      <c r="H10" s="19">
        <f t="shared" si="0"/>
        <v>0</v>
      </c>
      <c r="I10" s="31">
        <f>ROUND(G10+H10,2)</f>
        <v>0</v>
      </c>
      <c r="J10" s="95" t="s">
        <v>3802</v>
      </c>
      <c r="K10" s="96"/>
      <c r="L10" s="97"/>
      <c r="M10" s="1"/>
      <c r="N10" s="1"/>
    </row>
    <row r="11" spans="1:23" ht="15" thickTop="1" x14ac:dyDescent="0.35">
      <c r="A11" s="20"/>
      <c r="B11" s="20"/>
      <c r="C11" s="20"/>
      <c r="D11" s="20"/>
      <c r="H11" s="20"/>
      <c r="I11" s="98"/>
      <c r="J11" s="99"/>
      <c r="K11" s="99"/>
      <c r="L11" s="100"/>
      <c r="M11" s="33" t="s">
        <v>3812</v>
      </c>
      <c r="N11" s="34"/>
      <c r="O11" s="1"/>
      <c r="P11" s="1"/>
      <c r="Q11" s="1"/>
      <c r="R11" s="1"/>
      <c r="S11" s="1"/>
      <c r="T11" s="1"/>
      <c r="U11" s="1"/>
      <c r="V11" s="21"/>
    </row>
    <row r="12" spans="1:23" ht="15" thickBot="1" x14ac:dyDescent="0.4">
      <c r="A12" s="20"/>
      <c r="B12" s="20"/>
      <c r="C12" s="20"/>
      <c r="D12" s="20"/>
      <c r="H12" s="22" t="s">
        <v>3813</v>
      </c>
      <c r="I12" s="101"/>
      <c r="J12" s="102"/>
      <c r="K12" s="102"/>
      <c r="L12" s="103"/>
      <c r="M12" s="104" t="s">
        <v>3814</v>
      </c>
      <c r="N12" s="105"/>
      <c r="O12" s="105"/>
      <c r="P12" s="105"/>
      <c r="Q12" s="105"/>
      <c r="R12" s="105"/>
      <c r="S12" s="105"/>
      <c r="T12" s="105"/>
      <c r="U12" s="105"/>
      <c r="V12" s="105"/>
    </row>
    <row r="13" spans="1:23" ht="15" thickTop="1" x14ac:dyDescent="0.35"/>
    <row r="14" spans="1:23" ht="34.5" customHeight="1" x14ac:dyDescent="0.3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3</v>
      </c>
      <c r="N14" s="25">
        <f>SUM(N16:N400)</f>
        <v>3</v>
      </c>
      <c r="P14" s="86" t="s">
        <v>3815</v>
      </c>
      <c r="Q14" s="87"/>
      <c r="R14" s="87"/>
      <c r="S14" s="87"/>
      <c r="T14" s="86" t="s">
        <v>3816</v>
      </c>
      <c r="U14" s="87"/>
      <c r="V14" s="87"/>
      <c r="W14" s="87"/>
    </row>
    <row r="15" spans="1:23" ht="73.5" x14ac:dyDescent="0.35">
      <c r="A15" s="35" t="s">
        <v>1</v>
      </c>
      <c r="B15" s="35" t="s">
        <v>2</v>
      </c>
      <c r="C15" s="36" t="s">
        <v>3</v>
      </c>
      <c r="D15" s="37" t="s">
        <v>4</v>
      </c>
      <c r="E15" s="37" t="s">
        <v>5</v>
      </c>
      <c r="F15" s="37" t="s">
        <v>6</v>
      </c>
      <c r="G15" s="37" t="s">
        <v>7</v>
      </c>
      <c r="H15" s="37" t="s">
        <v>8</v>
      </c>
      <c r="I15" s="37" t="s">
        <v>9</v>
      </c>
      <c r="J15" s="37" t="s">
        <v>10</v>
      </c>
      <c r="K15" s="37" t="s">
        <v>11</v>
      </c>
      <c r="L15" s="37" t="s">
        <v>12</v>
      </c>
      <c r="M15" s="37" t="s">
        <v>13</v>
      </c>
      <c r="N15" s="37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35">
      <c r="A16" s="38">
        <v>3228394</v>
      </c>
      <c r="B16" s="38" t="s">
        <v>230</v>
      </c>
      <c r="C16" s="39" t="s">
        <v>231</v>
      </c>
      <c r="D16" s="40" t="s">
        <v>14</v>
      </c>
      <c r="E16" s="40" t="s">
        <v>182</v>
      </c>
      <c r="F16" s="40" t="s">
        <v>229</v>
      </c>
      <c r="G16" s="40" t="s">
        <v>232</v>
      </c>
      <c r="H16" s="40" t="s">
        <v>233</v>
      </c>
      <c r="I16" s="40" t="s">
        <v>33</v>
      </c>
      <c r="J16" s="40" t="s">
        <v>18</v>
      </c>
      <c r="K16" s="41">
        <v>13</v>
      </c>
      <c r="L16" s="40">
        <v>647362</v>
      </c>
      <c r="M16" s="40">
        <v>600780</v>
      </c>
      <c r="N16" s="40">
        <v>1</v>
      </c>
      <c r="O16" s="42"/>
      <c r="P16" s="42"/>
      <c r="Q16" s="42"/>
      <c r="R16" s="17">
        <f>ROUND(Q16*0.23,2)</f>
        <v>0</v>
      </c>
      <c r="S16" s="27">
        <f>ROUND(Q16,2)+R16</f>
        <v>0</v>
      </c>
      <c r="T16" s="42"/>
      <c r="U16" s="42"/>
      <c r="V16" s="17">
        <f>ROUND(U16*0.23,2)</f>
        <v>0</v>
      </c>
      <c r="W16" s="27">
        <f>ROUND(U16,2)+V16</f>
        <v>0</v>
      </c>
    </row>
    <row r="17" spans="1:23" x14ac:dyDescent="0.35">
      <c r="A17" s="38">
        <v>3241195</v>
      </c>
      <c r="B17" s="38" t="s">
        <v>259</v>
      </c>
      <c r="C17" s="39" t="s">
        <v>260</v>
      </c>
      <c r="D17" s="40" t="s">
        <v>14</v>
      </c>
      <c r="E17" s="40" t="s">
        <v>182</v>
      </c>
      <c r="F17" s="40" t="s">
        <v>258</v>
      </c>
      <c r="G17" s="40" t="s">
        <v>261</v>
      </c>
      <c r="H17" s="40" t="s">
        <v>262</v>
      </c>
      <c r="I17" s="40" t="s">
        <v>33</v>
      </c>
      <c r="J17" s="40" t="s">
        <v>18</v>
      </c>
      <c r="K17" s="41">
        <v>38</v>
      </c>
      <c r="L17" s="40">
        <v>674718</v>
      </c>
      <c r="M17" s="40">
        <v>617003</v>
      </c>
      <c r="N17" s="40">
        <v>1</v>
      </c>
      <c r="O17" s="42"/>
      <c r="P17" s="42"/>
      <c r="Q17" s="42"/>
      <c r="R17" s="17">
        <f t="shared" ref="R17:R18" si="1">ROUND(Q17*0.23,2)</f>
        <v>0</v>
      </c>
      <c r="S17" s="27">
        <f t="shared" ref="S17:S18" si="2">ROUND(Q17,2)+R17</f>
        <v>0</v>
      </c>
      <c r="T17" s="42"/>
      <c r="U17" s="42"/>
      <c r="V17" s="17">
        <f t="shared" ref="V17:V18" si="3">ROUND(U17*0.23,2)</f>
        <v>0</v>
      </c>
      <c r="W17" s="27">
        <f t="shared" ref="W17:W18" si="4">ROUND(U17,2)+V17</f>
        <v>0</v>
      </c>
    </row>
    <row r="18" spans="1:23" x14ac:dyDescent="0.35">
      <c r="A18" s="38">
        <v>3241355</v>
      </c>
      <c r="B18" s="38" t="s">
        <v>263</v>
      </c>
      <c r="C18" s="39" t="s">
        <v>264</v>
      </c>
      <c r="D18" s="40" t="s">
        <v>14</v>
      </c>
      <c r="E18" s="40" t="s">
        <v>182</v>
      </c>
      <c r="F18" s="40" t="s">
        <v>258</v>
      </c>
      <c r="G18" s="40" t="s">
        <v>265</v>
      </c>
      <c r="H18" s="40" t="s">
        <v>266</v>
      </c>
      <c r="I18" s="40" t="s">
        <v>33</v>
      </c>
      <c r="J18" s="40" t="s">
        <v>18</v>
      </c>
      <c r="K18" s="41">
        <v>33</v>
      </c>
      <c r="L18" s="40">
        <v>669166</v>
      </c>
      <c r="M18" s="40">
        <v>605342</v>
      </c>
      <c r="N18" s="40">
        <v>1</v>
      </c>
      <c r="O18" s="42"/>
      <c r="P18" s="42"/>
      <c r="Q18" s="42"/>
      <c r="R18" s="17">
        <f t="shared" si="1"/>
        <v>0</v>
      </c>
      <c r="S18" s="27">
        <f t="shared" si="2"/>
        <v>0</v>
      </c>
      <c r="T18" s="42"/>
      <c r="U18" s="42"/>
      <c r="V18" s="17">
        <f t="shared" si="3"/>
        <v>0</v>
      </c>
      <c r="W18" s="27">
        <f t="shared" si="4"/>
        <v>0</v>
      </c>
    </row>
  </sheetData>
  <sheetProtection algorithmName="SHA-512" hashValue="qUq6QQfPlVM8fUo3HEIiEbU71fHIJp4LQ3HIHyv3Vkx/IUMVtgAbKU+75deZBEZezL7g2ZS7vX1oVcaCBkZzvw==" saltValue="2j9cLEEyNyjoLg/TThwl+A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7"/>
  <sheetViews>
    <sheetView topLeftCell="A7" workbookViewId="0">
      <selection activeCell="T16" sqref="T16:U17"/>
    </sheetView>
  </sheetViews>
  <sheetFormatPr defaultColWidth="8.7265625" defaultRowHeight="14.5" x14ac:dyDescent="0.35"/>
  <cols>
    <col min="1" max="1" width="8.7265625" style="4"/>
    <col min="2" max="2" width="12.54296875" style="4" customWidth="1"/>
    <col min="3" max="11" width="8.7265625" style="4"/>
    <col min="12" max="12" width="14.54296875" style="4" customWidth="1"/>
    <col min="13" max="14" width="8.7265625" style="4"/>
    <col min="15" max="15" width="15.453125" style="4" customWidth="1"/>
    <col min="16" max="16" width="12.81640625" style="4" customWidth="1"/>
    <col min="17" max="17" width="19.54296875" style="4" customWidth="1"/>
    <col min="18" max="18" width="8.7265625" style="4"/>
    <col min="19" max="19" width="14.26953125" style="4" customWidth="1"/>
    <col min="20" max="20" width="8.7265625" style="4"/>
    <col min="21" max="21" width="18.81640625" style="4" customWidth="1"/>
    <col min="22" max="22" width="8.7265625" style="4"/>
    <col min="23" max="23" width="15.26953125" style="4" customWidth="1"/>
    <col min="24" max="16384" width="8.7265625" style="4"/>
  </cols>
  <sheetData>
    <row r="1" spans="1:23" ht="15" thickBot="1" x14ac:dyDescent="0.4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" thickTop="1" x14ac:dyDescent="0.35">
      <c r="A2" s="1">
        <v>26</v>
      </c>
      <c r="B2" s="1">
        <f>M14</f>
        <v>2</v>
      </c>
      <c r="C2" s="1" t="str">
        <f>E16</f>
        <v>NOWODWORSKI</v>
      </c>
      <c r="D2" s="1"/>
      <c r="E2" s="1"/>
      <c r="F2" s="1"/>
      <c r="G2" s="112" t="s">
        <v>3787</v>
      </c>
      <c r="H2" s="113"/>
      <c r="I2" s="114"/>
      <c r="J2" s="115" t="s">
        <v>3788</v>
      </c>
      <c r="K2" s="116"/>
      <c r="L2" s="117"/>
      <c r="Q2" s="5"/>
      <c r="R2" s="5"/>
      <c r="S2" s="5"/>
      <c r="T2" s="5"/>
    </row>
    <row r="3" spans="1:23" x14ac:dyDescent="0.3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2" x14ac:dyDescent="0.35">
      <c r="A4" s="118" t="s">
        <v>3795</v>
      </c>
      <c r="B4" s="118"/>
      <c r="C4" s="118"/>
      <c r="D4" s="118"/>
      <c r="E4" s="118"/>
      <c r="F4" s="10" t="s">
        <v>3796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106" t="s">
        <v>3797</v>
      </c>
      <c r="O4" s="107"/>
      <c r="P4" s="14">
        <v>1</v>
      </c>
      <c r="Q4" s="88"/>
      <c r="R4" s="89"/>
      <c r="S4" s="89"/>
      <c r="T4" s="89"/>
      <c r="U4" s="89"/>
      <c r="V4" s="90"/>
    </row>
    <row r="5" spans="1:23" ht="42" x14ac:dyDescent="0.35">
      <c r="A5" s="118" t="s">
        <v>3798</v>
      </c>
      <c r="B5" s="118"/>
      <c r="C5" s="118"/>
      <c r="D5" s="118"/>
      <c r="E5" s="118"/>
      <c r="F5" s="10" t="s">
        <v>3799</v>
      </c>
      <c r="G5" s="11">
        <f>ROUND(J5/M14/60,2)</f>
        <v>0</v>
      </c>
      <c r="H5" s="12">
        <f>ROUND(K5/M14/60,0)</f>
        <v>0</v>
      </c>
      <c r="I5" s="13">
        <f>G4+H4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106"/>
      <c r="O5" s="107"/>
      <c r="P5" s="14">
        <v>2</v>
      </c>
      <c r="Q5" s="88"/>
      <c r="R5" s="89"/>
      <c r="S5" s="89"/>
      <c r="T5" s="89"/>
      <c r="U5" s="89"/>
      <c r="V5" s="90"/>
    </row>
    <row r="6" spans="1:23" ht="64" x14ac:dyDescent="0.35">
      <c r="A6" s="108" t="s">
        <v>3800</v>
      </c>
      <c r="B6" s="108"/>
      <c r="C6" s="108"/>
      <c r="D6" s="108"/>
      <c r="E6" s="108"/>
      <c r="F6" s="3" t="s">
        <v>3801</v>
      </c>
      <c r="G6" s="15"/>
      <c r="H6" s="12">
        <f t="shared" ref="H6:H10" si="0">G6*0.23</f>
        <v>0</v>
      </c>
      <c r="I6" s="31">
        <f>ROUND(G6+H6,2)</f>
        <v>0</v>
      </c>
      <c r="J6" s="109" t="s">
        <v>3802</v>
      </c>
      <c r="K6" s="110"/>
      <c r="L6" s="111"/>
      <c r="P6" s="9" t="s">
        <v>3793</v>
      </c>
      <c r="Q6" s="1" t="s">
        <v>3794</v>
      </c>
      <c r="S6" s="5"/>
      <c r="T6" s="5"/>
    </row>
    <row r="7" spans="1:23" ht="64" x14ac:dyDescent="0.35">
      <c r="A7" s="108" t="s">
        <v>3803</v>
      </c>
      <c r="B7" s="108"/>
      <c r="C7" s="108"/>
      <c r="D7" s="108"/>
      <c r="E7" s="108"/>
      <c r="F7" s="3" t="s">
        <v>3804</v>
      </c>
      <c r="G7" s="15"/>
      <c r="H7" s="12">
        <f t="shared" si="0"/>
        <v>0</v>
      </c>
      <c r="I7" s="31">
        <f>ROUND(G6+H6,2)</f>
        <v>0</v>
      </c>
      <c r="J7" s="109" t="s">
        <v>3802</v>
      </c>
      <c r="K7" s="110"/>
      <c r="L7" s="111"/>
      <c r="P7" s="9"/>
      <c r="Q7" s="1"/>
      <c r="S7" s="5"/>
      <c r="T7" s="5"/>
    </row>
    <row r="8" spans="1:23" ht="53.5" x14ac:dyDescent="0.35">
      <c r="A8" s="108" t="s">
        <v>3805</v>
      </c>
      <c r="B8" s="108"/>
      <c r="C8" s="108"/>
      <c r="D8" s="108"/>
      <c r="E8" s="108"/>
      <c r="F8" s="3" t="s">
        <v>3806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106" t="s">
        <v>3807</v>
      </c>
      <c r="O8" s="107"/>
      <c r="P8" s="14">
        <v>1</v>
      </c>
      <c r="Q8" s="88"/>
      <c r="R8" s="89"/>
      <c r="S8" s="89"/>
      <c r="T8" s="89"/>
      <c r="U8" s="89"/>
      <c r="V8" s="90"/>
    </row>
    <row r="9" spans="1:23" ht="43" x14ac:dyDescent="0.35">
      <c r="A9" s="91" t="s">
        <v>3808</v>
      </c>
      <c r="B9" s="91"/>
      <c r="C9" s="91"/>
      <c r="D9" s="91"/>
      <c r="E9" s="91"/>
      <c r="F9" s="3" t="s">
        <v>3809</v>
      </c>
      <c r="G9" s="15"/>
      <c r="H9" s="12">
        <f t="shared" si="0"/>
        <v>0</v>
      </c>
      <c r="I9" s="31">
        <f>ROUND(G9+H9,2)</f>
        <v>0</v>
      </c>
      <c r="J9" s="92" t="s">
        <v>3802</v>
      </c>
      <c r="K9" s="93"/>
      <c r="L9" s="94"/>
      <c r="M9" s="1"/>
      <c r="N9" s="16"/>
      <c r="W9" s="17"/>
    </row>
    <row r="10" spans="1:23" ht="54" thickBot="1" x14ac:dyDescent="0.4">
      <c r="A10" s="91" t="s">
        <v>3810</v>
      </c>
      <c r="B10" s="91"/>
      <c r="C10" s="91"/>
      <c r="D10" s="91"/>
      <c r="E10" s="91"/>
      <c r="F10" s="3" t="s">
        <v>3811</v>
      </c>
      <c r="G10" s="18"/>
      <c r="H10" s="19">
        <f t="shared" si="0"/>
        <v>0</v>
      </c>
      <c r="I10" s="31">
        <f>ROUND(G10+H10,2)</f>
        <v>0</v>
      </c>
      <c r="J10" s="95" t="s">
        <v>3802</v>
      </c>
      <c r="K10" s="96"/>
      <c r="L10" s="97"/>
      <c r="M10" s="1"/>
      <c r="N10" s="1"/>
    </row>
    <row r="11" spans="1:23" ht="15" thickTop="1" x14ac:dyDescent="0.35">
      <c r="A11" s="20"/>
      <c r="B11" s="20"/>
      <c r="C11" s="20"/>
      <c r="D11" s="20"/>
      <c r="H11" s="20"/>
      <c r="I11" s="98"/>
      <c r="J11" s="99"/>
      <c r="K11" s="99"/>
      <c r="L11" s="100"/>
      <c r="M11" s="33" t="s">
        <v>3812</v>
      </c>
      <c r="N11" s="34"/>
      <c r="O11" s="1"/>
      <c r="P11" s="1"/>
      <c r="Q11" s="1"/>
      <c r="R11" s="1"/>
      <c r="S11" s="1"/>
      <c r="T11" s="1"/>
      <c r="U11" s="1"/>
      <c r="V11" s="21"/>
    </row>
    <row r="12" spans="1:23" ht="15" thickBot="1" x14ac:dyDescent="0.4">
      <c r="A12" s="20"/>
      <c r="B12" s="20"/>
      <c r="C12" s="20"/>
      <c r="D12" s="20"/>
      <c r="H12" s="22" t="s">
        <v>3813</v>
      </c>
      <c r="I12" s="101"/>
      <c r="J12" s="102"/>
      <c r="K12" s="102"/>
      <c r="L12" s="103"/>
      <c r="M12" s="104" t="s">
        <v>3814</v>
      </c>
      <c r="N12" s="105"/>
      <c r="O12" s="105"/>
      <c r="P12" s="105"/>
      <c r="Q12" s="105"/>
      <c r="R12" s="105"/>
      <c r="S12" s="105"/>
      <c r="T12" s="105"/>
      <c r="U12" s="105"/>
      <c r="V12" s="105"/>
    </row>
    <row r="13" spans="1:23" ht="15" thickTop="1" x14ac:dyDescent="0.35"/>
    <row r="14" spans="1:23" ht="34.5" customHeight="1" x14ac:dyDescent="0.3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2</v>
      </c>
      <c r="N14" s="25">
        <f>SUM(N16:N400)</f>
        <v>2</v>
      </c>
      <c r="P14" s="86" t="s">
        <v>3815</v>
      </c>
      <c r="Q14" s="87"/>
      <c r="R14" s="87"/>
      <c r="S14" s="87"/>
      <c r="T14" s="86" t="s">
        <v>3816</v>
      </c>
      <c r="U14" s="87"/>
      <c r="V14" s="87"/>
      <c r="W14" s="87"/>
    </row>
    <row r="15" spans="1:23" ht="73.5" x14ac:dyDescent="0.35">
      <c r="A15" s="35" t="s">
        <v>1</v>
      </c>
      <c r="B15" s="35" t="s">
        <v>2</v>
      </c>
      <c r="C15" s="36" t="s">
        <v>3</v>
      </c>
      <c r="D15" s="37" t="s">
        <v>4</v>
      </c>
      <c r="E15" s="37" t="s">
        <v>5</v>
      </c>
      <c r="F15" s="37" t="s">
        <v>6</v>
      </c>
      <c r="G15" s="37" t="s">
        <v>7</v>
      </c>
      <c r="H15" s="37" t="s">
        <v>8</v>
      </c>
      <c r="I15" s="37" t="s">
        <v>9</v>
      </c>
      <c r="J15" s="37" t="s">
        <v>10</v>
      </c>
      <c r="K15" s="37" t="s">
        <v>11</v>
      </c>
      <c r="L15" s="37" t="s">
        <v>12</v>
      </c>
      <c r="M15" s="37" t="s">
        <v>13</v>
      </c>
      <c r="N15" s="37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35">
      <c r="A16" s="38">
        <v>3203294</v>
      </c>
      <c r="B16" s="38" t="s">
        <v>2772</v>
      </c>
      <c r="C16" s="39" t="s">
        <v>2773</v>
      </c>
      <c r="D16" s="40" t="s">
        <v>14</v>
      </c>
      <c r="E16" s="40" t="s">
        <v>36</v>
      </c>
      <c r="F16" s="40" t="s">
        <v>2756</v>
      </c>
      <c r="G16" s="40" t="s">
        <v>2757</v>
      </c>
      <c r="H16" s="40" t="s">
        <v>2756</v>
      </c>
      <c r="I16" s="40" t="s">
        <v>350</v>
      </c>
      <c r="J16" s="40" t="s">
        <v>351</v>
      </c>
      <c r="K16" s="41">
        <v>74</v>
      </c>
      <c r="L16" s="40">
        <v>617183</v>
      </c>
      <c r="M16" s="40">
        <v>508178</v>
      </c>
      <c r="N16" s="40">
        <v>1</v>
      </c>
      <c r="O16" s="42"/>
      <c r="P16" s="42"/>
      <c r="Q16" s="42"/>
      <c r="R16" s="17">
        <f>ROUND(Q16*0.23,2)</f>
        <v>0</v>
      </c>
      <c r="S16" s="27">
        <f>ROUND(Q16,2)+R16</f>
        <v>0</v>
      </c>
      <c r="T16" s="42"/>
      <c r="U16" s="42"/>
      <c r="V16" s="17">
        <f>ROUND(U16*0.23,2)</f>
        <v>0</v>
      </c>
      <c r="W16" s="27">
        <f>ROUND(U16,2)+V16</f>
        <v>0</v>
      </c>
    </row>
    <row r="17" spans="1:23" x14ac:dyDescent="0.35">
      <c r="A17" s="38">
        <v>3216186</v>
      </c>
      <c r="B17" s="38" t="s">
        <v>3139</v>
      </c>
      <c r="C17" s="39" t="s">
        <v>3140</v>
      </c>
      <c r="D17" s="40" t="s">
        <v>14</v>
      </c>
      <c r="E17" s="40" t="s">
        <v>36</v>
      </c>
      <c r="F17" s="40" t="s">
        <v>206</v>
      </c>
      <c r="G17" s="40" t="s">
        <v>3138</v>
      </c>
      <c r="H17" s="40" t="s">
        <v>206</v>
      </c>
      <c r="I17" s="40" t="s">
        <v>128</v>
      </c>
      <c r="J17" s="40" t="s">
        <v>129</v>
      </c>
      <c r="K17" s="41">
        <v>9</v>
      </c>
      <c r="L17" s="40">
        <v>623036</v>
      </c>
      <c r="M17" s="40">
        <v>526189</v>
      </c>
      <c r="N17" s="40">
        <v>1</v>
      </c>
      <c r="O17" s="42"/>
      <c r="P17" s="42"/>
      <c r="Q17" s="42"/>
      <c r="R17" s="17">
        <f>ROUND(Q17*0.23,2)</f>
        <v>0</v>
      </c>
      <c r="S17" s="27">
        <f>ROUND(Q17,2)+R17</f>
        <v>0</v>
      </c>
      <c r="T17" s="42"/>
      <c r="U17" s="42"/>
      <c r="V17" s="17">
        <f>ROUND(U17*0.23,2)</f>
        <v>0</v>
      </c>
      <c r="W17" s="27">
        <f>ROUND(U17,2)+V17</f>
        <v>0</v>
      </c>
    </row>
  </sheetData>
  <sheetProtection algorithmName="SHA-512" hashValue="DjEfHN2vcWgQuiNor9B+8mXyMj2DLqlPhJMzST8BI88rIFvJOxPYkDtrIbabl1eYu7/7Jm4Cpv0dP1n1leGTPw==" saltValue="ErKcs6rVXTkjPV40p2QFBg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6"/>
  <sheetViews>
    <sheetView topLeftCell="A7" workbookViewId="0">
      <selection activeCell="T16" sqref="T16:U16"/>
    </sheetView>
  </sheetViews>
  <sheetFormatPr defaultColWidth="8.7265625" defaultRowHeight="14.5" x14ac:dyDescent="0.35"/>
  <cols>
    <col min="1" max="1" width="8.7265625" style="4"/>
    <col min="2" max="2" width="12.54296875" style="4" customWidth="1"/>
    <col min="3" max="11" width="8.7265625" style="4"/>
    <col min="12" max="12" width="14.54296875" style="4" customWidth="1"/>
    <col min="13" max="14" width="8.7265625" style="4"/>
    <col min="15" max="15" width="15.453125" style="4" customWidth="1"/>
    <col min="16" max="16" width="12.81640625" style="4" customWidth="1"/>
    <col min="17" max="17" width="19.54296875" style="4" customWidth="1"/>
    <col min="18" max="18" width="8.7265625" style="4"/>
    <col min="19" max="19" width="14.26953125" style="4" customWidth="1"/>
    <col min="20" max="20" width="8.7265625" style="4"/>
    <col min="21" max="21" width="18.81640625" style="4" customWidth="1"/>
    <col min="22" max="22" width="8.7265625" style="4"/>
    <col min="23" max="23" width="15.26953125" style="4" customWidth="1"/>
    <col min="24" max="16384" width="8.7265625" style="4"/>
  </cols>
  <sheetData>
    <row r="1" spans="1:23" ht="15" thickBot="1" x14ac:dyDescent="0.4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" thickTop="1" x14ac:dyDescent="0.35">
      <c r="A2" s="1">
        <v>25</v>
      </c>
      <c r="B2" s="1">
        <f>M14</f>
        <v>1</v>
      </c>
      <c r="C2" s="1" t="str">
        <f>E16</f>
        <v>NOWODWORSKI</v>
      </c>
      <c r="D2" s="1"/>
      <c r="E2" s="1"/>
      <c r="F2" s="1"/>
      <c r="G2" s="112" t="s">
        <v>3787</v>
      </c>
      <c r="H2" s="113"/>
      <c r="I2" s="114"/>
      <c r="J2" s="115" t="s">
        <v>3788</v>
      </c>
      <c r="K2" s="116"/>
      <c r="L2" s="117"/>
      <c r="Q2" s="5"/>
      <c r="R2" s="5"/>
      <c r="S2" s="5"/>
      <c r="T2" s="5"/>
    </row>
    <row r="3" spans="1:23" x14ac:dyDescent="0.3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2" x14ac:dyDescent="0.35">
      <c r="A4" s="118" t="s">
        <v>3795</v>
      </c>
      <c r="B4" s="118"/>
      <c r="C4" s="118"/>
      <c r="D4" s="118"/>
      <c r="E4" s="118"/>
      <c r="F4" s="10" t="s">
        <v>3796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106" t="s">
        <v>3797</v>
      </c>
      <c r="O4" s="107"/>
      <c r="P4" s="14">
        <v>1</v>
      </c>
      <c r="Q4" s="88"/>
      <c r="R4" s="89"/>
      <c r="S4" s="89"/>
      <c r="T4" s="89"/>
      <c r="U4" s="89"/>
      <c r="V4" s="90"/>
    </row>
    <row r="5" spans="1:23" ht="42" x14ac:dyDescent="0.35">
      <c r="A5" s="118" t="s">
        <v>3798</v>
      </c>
      <c r="B5" s="118"/>
      <c r="C5" s="118"/>
      <c r="D5" s="118"/>
      <c r="E5" s="118"/>
      <c r="F5" s="10" t="s">
        <v>3799</v>
      </c>
      <c r="G5" s="11">
        <f>ROUND(J5/M14/60,2)</f>
        <v>0</v>
      </c>
      <c r="H5" s="12">
        <f>ROUND(K5/M14/60,0)</f>
        <v>0</v>
      </c>
      <c r="I5" s="13">
        <f>G4+H4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106"/>
      <c r="O5" s="107"/>
      <c r="P5" s="14">
        <v>2</v>
      </c>
      <c r="Q5" s="88"/>
      <c r="R5" s="89"/>
      <c r="S5" s="89"/>
      <c r="T5" s="89"/>
      <c r="U5" s="89"/>
      <c r="V5" s="90"/>
    </row>
    <row r="6" spans="1:23" ht="64" x14ac:dyDescent="0.35">
      <c r="A6" s="108" t="s">
        <v>3800</v>
      </c>
      <c r="B6" s="108"/>
      <c r="C6" s="108"/>
      <c r="D6" s="108"/>
      <c r="E6" s="108"/>
      <c r="F6" s="3" t="s">
        <v>3801</v>
      </c>
      <c r="G6" s="15"/>
      <c r="H6" s="12">
        <f t="shared" ref="H6:H10" si="0">G6*0.23</f>
        <v>0</v>
      </c>
      <c r="I6" s="31">
        <f>ROUND(G6+H6,2)</f>
        <v>0</v>
      </c>
      <c r="J6" s="109" t="s">
        <v>3802</v>
      </c>
      <c r="K6" s="110"/>
      <c r="L6" s="111"/>
      <c r="P6" s="9" t="s">
        <v>3793</v>
      </c>
      <c r="Q6" s="1" t="s">
        <v>3794</v>
      </c>
      <c r="S6" s="5"/>
      <c r="T6" s="5"/>
    </row>
    <row r="7" spans="1:23" ht="64" x14ac:dyDescent="0.35">
      <c r="A7" s="108" t="s">
        <v>3803</v>
      </c>
      <c r="B7" s="108"/>
      <c r="C7" s="108"/>
      <c r="D7" s="108"/>
      <c r="E7" s="108"/>
      <c r="F7" s="3" t="s">
        <v>3804</v>
      </c>
      <c r="G7" s="15"/>
      <c r="H7" s="12">
        <f t="shared" si="0"/>
        <v>0</v>
      </c>
      <c r="I7" s="31">
        <f>ROUND(G6+H6,2)</f>
        <v>0</v>
      </c>
      <c r="J7" s="109" t="s">
        <v>3802</v>
      </c>
      <c r="K7" s="110"/>
      <c r="L7" s="111"/>
      <c r="P7" s="9"/>
      <c r="Q7" s="1"/>
      <c r="S7" s="5"/>
      <c r="T7" s="5"/>
    </row>
    <row r="8" spans="1:23" ht="53.5" x14ac:dyDescent="0.35">
      <c r="A8" s="108" t="s">
        <v>3805</v>
      </c>
      <c r="B8" s="108"/>
      <c r="C8" s="108"/>
      <c r="D8" s="108"/>
      <c r="E8" s="108"/>
      <c r="F8" s="3" t="s">
        <v>3806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106" t="s">
        <v>3807</v>
      </c>
      <c r="O8" s="107"/>
      <c r="P8" s="14">
        <v>1</v>
      </c>
      <c r="Q8" s="88"/>
      <c r="R8" s="89"/>
      <c r="S8" s="89"/>
      <c r="T8" s="89"/>
      <c r="U8" s="89"/>
      <c r="V8" s="90"/>
    </row>
    <row r="9" spans="1:23" ht="43" x14ac:dyDescent="0.35">
      <c r="A9" s="91" t="s">
        <v>3808</v>
      </c>
      <c r="B9" s="91"/>
      <c r="C9" s="91"/>
      <c r="D9" s="91"/>
      <c r="E9" s="91"/>
      <c r="F9" s="3" t="s">
        <v>3809</v>
      </c>
      <c r="G9" s="15"/>
      <c r="H9" s="12">
        <f t="shared" si="0"/>
        <v>0</v>
      </c>
      <c r="I9" s="31">
        <f>ROUND(G9+H9,2)</f>
        <v>0</v>
      </c>
      <c r="J9" s="92" t="s">
        <v>3802</v>
      </c>
      <c r="K9" s="93"/>
      <c r="L9" s="94"/>
      <c r="M9" s="1"/>
      <c r="N9" s="16"/>
      <c r="W9" s="17"/>
    </row>
    <row r="10" spans="1:23" ht="54" thickBot="1" x14ac:dyDescent="0.4">
      <c r="A10" s="91" t="s">
        <v>3810</v>
      </c>
      <c r="B10" s="91"/>
      <c r="C10" s="91"/>
      <c r="D10" s="91"/>
      <c r="E10" s="91"/>
      <c r="F10" s="3" t="s">
        <v>3811</v>
      </c>
      <c r="G10" s="18"/>
      <c r="H10" s="19">
        <f t="shared" si="0"/>
        <v>0</v>
      </c>
      <c r="I10" s="31">
        <f>ROUND(G10+H10,2)</f>
        <v>0</v>
      </c>
      <c r="J10" s="95" t="s">
        <v>3802</v>
      </c>
      <c r="K10" s="96"/>
      <c r="L10" s="97"/>
      <c r="M10" s="1"/>
      <c r="N10" s="1"/>
    </row>
    <row r="11" spans="1:23" ht="15" thickTop="1" x14ac:dyDescent="0.35">
      <c r="A11" s="20"/>
      <c r="B11" s="20"/>
      <c r="C11" s="20"/>
      <c r="D11" s="20"/>
      <c r="H11" s="20"/>
      <c r="I11" s="98"/>
      <c r="J11" s="99"/>
      <c r="K11" s="99"/>
      <c r="L11" s="100"/>
      <c r="M11" s="33" t="s">
        <v>3812</v>
      </c>
      <c r="N11" s="34"/>
      <c r="O11" s="1"/>
      <c r="P11" s="1"/>
      <c r="Q11" s="1"/>
      <c r="R11" s="1"/>
      <c r="S11" s="1"/>
      <c r="T11" s="1"/>
      <c r="U11" s="1"/>
      <c r="V11" s="21"/>
    </row>
    <row r="12" spans="1:23" ht="15" thickBot="1" x14ac:dyDescent="0.4">
      <c r="A12" s="20"/>
      <c r="B12" s="20"/>
      <c r="C12" s="20"/>
      <c r="D12" s="20"/>
      <c r="H12" s="22" t="s">
        <v>3813</v>
      </c>
      <c r="I12" s="101"/>
      <c r="J12" s="102"/>
      <c r="K12" s="102"/>
      <c r="L12" s="103"/>
      <c r="M12" s="104" t="s">
        <v>3814</v>
      </c>
      <c r="N12" s="105"/>
      <c r="O12" s="105"/>
      <c r="P12" s="105"/>
      <c r="Q12" s="105"/>
      <c r="R12" s="105"/>
      <c r="S12" s="105"/>
      <c r="T12" s="105"/>
      <c r="U12" s="105"/>
      <c r="V12" s="105"/>
    </row>
    <row r="13" spans="1:23" ht="15" thickTop="1" x14ac:dyDescent="0.35"/>
    <row r="14" spans="1:23" ht="34.5" customHeight="1" x14ac:dyDescent="0.3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1</v>
      </c>
      <c r="N14" s="25">
        <f>SUM(N16:N400)</f>
        <v>1</v>
      </c>
      <c r="P14" s="86" t="s">
        <v>3815</v>
      </c>
      <c r="Q14" s="87"/>
      <c r="R14" s="87"/>
      <c r="S14" s="87"/>
      <c r="T14" s="86" t="s">
        <v>3816</v>
      </c>
      <c r="U14" s="87"/>
      <c r="V14" s="87"/>
      <c r="W14" s="87"/>
    </row>
    <row r="15" spans="1:23" ht="73.5" x14ac:dyDescent="0.35">
      <c r="A15" s="35" t="s">
        <v>1</v>
      </c>
      <c r="B15" s="35" t="s">
        <v>2</v>
      </c>
      <c r="C15" s="36" t="s">
        <v>3</v>
      </c>
      <c r="D15" s="37" t="s">
        <v>4</v>
      </c>
      <c r="E15" s="37" t="s">
        <v>5</v>
      </c>
      <c r="F15" s="37" t="s">
        <v>6</v>
      </c>
      <c r="G15" s="37" t="s">
        <v>7</v>
      </c>
      <c r="H15" s="37" t="s">
        <v>8</v>
      </c>
      <c r="I15" s="37" t="s">
        <v>9</v>
      </c>
      <c r="J15" s="37" t="s">
        <v>10</v>
      </c>
      <c r="K15" s="37" t="s">
        <v>11</v>
      </c>
      <c r="L15" s="37" t="s">
        <v>12</v>
      </c>
      <c r="M15" s="37" t="s">
        <v>13</v>
      </c>
      <c r="N15" s="37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35">
      <c r="A16" s="38">
        <v>3209899</v>
      </c>
      <c r="B16" s="38" t="s">
        <v>41</v>
      </c>
      <c r="C16" s="39" t="s">
        <v>42</v>
      </c>
      <c r="D16" s="40" t="s">
        <v>14</v>
      </c>
      <c r="E16" s="40" t="s">
        <v>36</v>
      </c>
      <c r="F16" s="40" t="s">
        <v>37</v>
      </c>
      <c r="G16" s="40" t="s">
        <v>43</v>
      </c>
      <c r="H16" s="40" t="s">
        <v>44</v>
      </c>
      <c r="I16" s="40" t="s">
        <v>45</v>
      </c>
      <c r="J16" s="40" t="s">
        <v>46</v>
      </c>
      <c r="K16" s="40">
        <v>76</v>
      </c>
      <c r="L16" s="40">
        <v>614348</v>
      </c>
      <c r="M16" s="40">
        <v>502219</v>
      </c>
      <c r="N16" s="40">
        <v>1</v>
      </c>
      <c r="O16" s="42"/>
      <c r="P16" s="42"/>
      <c r="Q16" s="42"/>
      <c r="R16" s="17">
        <f>ROUND(Q16*0.23,2)</f>
        <v>0</v>
      </c>
      <c r="S16" s="27">
        <f>ROUND(Q16,2)+R16</f>
        <v>0</v>
      </c>
      <c r="T16" s="42"/>
      <c r="U16" s="42"/>
      <c r="V16" s="17">
        <f>ROUND(U16*0.23,2)</f>
        <v>0</v>
      </c>
      <c r="W16" s="27">
        <f>ROUND(U16,2)+V16</f>
        <v>0</v>
      </c>
    </row>
  </sheetData>
  <sheetProtection algorithmName="SHA-512" hashValue="XBcgHtbrMvGyUe3FuKrrR1m7lZJWFHmAeysD8Bu7OefwzhtluPuh3aGWS9SgcWe0XqEWbxFrpI+GkkuML9VKeg==" saltValue="m8KH5sqO49cgfkeg94C/8g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7"/>
  <sheetViews>
    <sheetView topLeftCell="A10" workbookViewId="0">
      <selection activeCell="T16" sqref="T16:U17"/>
    </sheetView>
  </sheetViews>
  <sheetFormatPr defaultColWidth="8.7265625" defaultRowHeight="14.5" x14ac:dyDescent="0.35"/>
  <cols>
    <col min="1" max="1" width="8.7265625" style="4"/>
    <col min="2" max="2" width="12.54296875" style="4" customWidth="1"/>
    <col min="3" max="11" width="8.7265625" style="4"/>
    <col min="12" max="12" width="14.54296875" style="4" customWidth="1"/>
    <col min="13" max="14" width="8.7265625" style="4"/>
    <col min="15" max="15" width="15.453125" style="4" customWidth="1"/>
    <col min="16" max="16" width="12.81640625" style="4" customWidth="1"/>
    <col min="17" max="17" width="19.54296875" style="4" customWidth="1"/>
    <col min="18" max="18" width="8.7265625" style="4"/>
    <col min="19" max="19" width="14.26953125" style="4" customWidth="1"/>
    <col min="20" max="20" width="8.7265625" style="4"/>
    <col min="21" max="21" width="18.81640625" style="4" customWidth="1"/>
    <col min="22" max="22" width="8.7265625" style="4"/>
    <col min="23" max="23" width="15.26953125" style="4" customWidth="1"/>
    <col min="24" max="16384" width="8.7265625" style="4"/>
  </cols>
  <sheetData>
    <row r="1" spans="1:23" ht="15" thickBot="1" x14ac:dyDescent="0.4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" thickTop="1" x14ac:dyDescent="0.35">
      <c r="A2" s="1">
        <v>87</v>
      </c>
      <c r="B2" s="1">
        <f>M14</f>
        <v>2</v>
      </c>
      <c r="C2" s="1" t="str">
        <f>E16</f>
        <v>ZWOLEŃSKI</v>
      </c>
      <c r="D2" s="1"/>
      <c r="E2" s="1"/>
      <c r="F2" s="1"/>
      <c r="G2" s="112" t="s">
        <v>3787</v>
      </c>
      <c r="H2" s="113"/>
      <c r="I2" s="114"/>
      <c r="J2" s="115" t="s">
        <v>3788</v>
      </c>
      <c r="K2" s="116"/>
      <c r="L2" s="117"/>
      <c r="Q2" s="5"/>
      <c r="R2" s="5"/>
      <c r="S2" s="5"/>
      <c r="T2" s="5"/>
    </row>
    <row r="3" spans="1:23" x14ac:dyDescent="0.3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2" x14ac:dyDescent="0.35">
      <c r="A4" s="118" t="s">
        <v>3795</v>
      </c>
      <c r="B4" s="118"/>
      <c r="C4" s="118"/>
      <c r="D4" s="118"/>
      <c r="E4" s="118"/>
      <c r="F4" s="10" t="s">
        <v>3796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106" t="s">
        <v>3797</v>
      </c>
      <c r="O4" s="107"/>
      <c r="P4" s="14">
        <v>1</v>
      </c>
      <c r="Q4" s="88"/>
      <c r="R4" s="89"/>
      <c r="S4" s="89"/>
      <c r="T4" s="89"/>
      <c r="U4" s="89"/>
      <c r="V4" s="90"/>
    </row>
    <row r="5" spans="1:23" ht="42" x14ac:dyDescent="0.35">
      <c r="A5" s="118" t="s">
        <v>3798</v>
      </c>
      <c r="B5" s="118"/>
      <c r="C5" s="118"/>
      <c r="D5" s="118"/>
      <c r="E5" s="118"/>
      <c r="F5" s="10" t="s">
        <v>3799</v>
      </c>
      <c r="G5" s="11">
        <f>ROUND(J5/M14/60,2)</f>
        <v>0</v>
      </c>
      <c r="H5" s="12">
        <f>ROUND(K5/M14/60,0)</f>
        <v>0</v>
      </c>
      <c r="I5" s="13">
        <f>G4+H4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106"/>
      <c r="O5" s="107"/>
      <c r="P5" s="14">
        <v>2</v>
      </c>
      <c r="Q5" s="88"/>
      <c r="R5" s="89"/>
      <c r="S5" s="89"/>
      <c r="T5" s="89"/>
      <c r="U5" s="89"/>
      <c r="V5" s="90"/>
    </row>
    <row r="6" spans="1:23" ht="64" x14ac:dyDescent="0.35">
      <c r="A6" s="108" t="s">
        <v>3800</v>
      </c>
      <c r="B6" s="108"/>
      <c r="C6" s="108"/>
      <c r="D6" s="108"/>
      <c r="E6" s="108"/>
      <c r="F6" s="3" t="s">
        <v>3801</v>
      </c>
      <c r="G6" s="15"/>
      <c r="H6" s="12">
        <f t="shared" ref="H6:H10" si="0">G6*0.23</f>
        <v>0</v>
      </c>
      <c r="I6" s="31">
        <f>ROUND(G6+H6,2)</f>
        <v>0</v>
      </c>
      <c r="J6" s="109" t="s">
        <v>3802</v>
      </c>
      <c r="K6" s="110"/>
      <c r="L6" s="111"/>
      <c r="P6" s="9" t="s">
        <v>3793</v>
      </c>
      <c r="Q6" s="1" t="s">
        <v>3794</v>
      </c>
      <c r="S6" s="5"/>
      <c r="T6" s="5"/>
    </row>
    <row r="7" spans="1:23" ht="64" x14ac:dyDescent="0.35">
      <c r="A7" s="108" t="s">
        <v>3803</v>
      </c>
      <c r="B7" s="108"/>
      <c r="C7" s="108"/>
      <c r="D7" s="108"/>
      <c r="E7" s="108"/>
      <c r="F7" s="3" t="s">
        <v>3804</v>
      </c>
      <c r="G7" s="15"/>
      <c r="H7" s="12">
        <f t="shared" si="0"/>
        <v>0</v>
      </c>
      <c r="I7" s="31">
        <f>ROUND(G6+H6,2)</f>
        <v>0</v>
      </c>
      <c r="J7" s="109" t="s">
        <v>3802</v>
      </c>
      <c r="K7" s="110"/>
      <c r="L7" s="111"/>
      <c r="P7" s="9"/>
      <c r="Q7" s="1"/>
      <c r="S7" s="5"/>
      <c r="T7" s="5"/>
    </row>
    <row r="8" spans="1:23" ht="53.5" x14ac:dyDescent="0.35">
      <c r="A8" s="108" t="s">
        <v>3805</v>
      </c>
      <c r="B8" s="108"/>
      <c r="C8" s="108"/>
      <c r="D8" s="108"/>
      <c r="E8" s="108"/>
      <c r="F8" s="3" t="s">
        <v>3806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106" t="s">
        <v>3807</v>
      </c>
      <c r="O8" s="107"/>
      <c r="P8" s="14">
        <v>1</v>
      </c>
      <c r="Q8" s="88"/>
      <c r="R8" s="89"/>
      <c r="S8" s="89"/>
      <c r="T8" s="89"/>
      <c r="U8" s="89"/>
      <c r="V8" s="90"/>
    </row>
    <row r="9" spans="1:23" ht="43" x14ac:dyDescent="0.35">
      <c r="A9" s="91" t="s">
        <v>3808</v>
      </c>
      <c r="B9" s="91"/>
      <c r="C9" s="91"/>
      <c r="D9" s="91"/>
      <c r="E9" s="91"/>
      <c r="F9" s="3" t="s">
        <v>3809</v>
      </c>
      <c r="G9" s="15"/>
      <c r="H9" s="12">
        <f t="shared" si="0"/>
        <v>0</v>
      </c>
      <c r="I9" s="31">
        <f>ROUND(G9+H9,2)</f>
        <v>0</v>
      </c>
      <c r="J9" s="92" t="s">
        <v>3802</v>
      </c>
      <c r="K9" s="93"/>
      <c r="L9" s="94"/>
      <c r="M9" s="1"/>
      <c r="N9" s="16"/>
      <c r="W9" s="17"/>
    </row>
    <row r="10" spans="1:23" ht="54" thickBot="1" x14ac:dyDescent="0.4">
      <c r="A10" s="91" t="s">
        <v>3810</v>
      </c>
      <c r="B10" s="91"/>
      <c r="C10" s="91"/>
      <c r="D10" s="91"/>
      <c r="E10" s="91"/>
      <c r="F10" s="3" t="s">
        <v>3811</v>
      </c>
      <c r="G10" s="18"/>
      <c r="H10" s="19">
        <f t="shared" si="0"/>
        <v>0</v>
      </c>
      <c r="I10" s="31">
        <f>ROUND(G10+H10,2)</f>
        <v>0</v>
      </c>
      <c r="J10" s="95" t="s">
        <v>3802</v>
      </c>
      <c r="K10" s="96"/>
      <c r="L10" s="97"/>
      <c r="M10" s="1"/>
      <c r="N10" s="1"/>
    </row>
    <row r="11" spans="1:23" ht="15" thickTop="1" x14ac:dyDescent="0.35">
      <c r="A11" s="20"/>
      <c r="B11" s="20"/>
      <c r="C11" s="20"/>
      <c r="D11" s="20"/>
      <c r="H11" s="20"/>
      <c r="I11" s="98"/>
      <c r="J11" s="99"/>
      <c r="K11" s="99"/>
      <c r="L11" s="100"/>
      <c r="M11" s="33" t="s">
        <v>3812</v>
      </c>
      <c r="N11" s="34"/>
      <c r="O11" s="1"/>
      <c r="P11" s="1"/>
      <c r="Q11" s="1"/>
      <c r="R11" s="1"/>
      <c r="S11" s="1"/>
      <c r="T11" s="1"/>
      <c r="U11" s="1"/>
      <c r="V11" s="21"/>
    </row>
    <row r="12" spans="1:23" ht="15" thickBot="1" x14ac:dyDescent="0.4">
      <c r="A12" s="20"/>
      <c r="B12" s="20"/>
      <c r="C12" s="20"/>
      <c r="D12" s="20"/>
      <c r="H12" s="22" t="s">
        <v>3813</v>
      </c>
      <c r="I12" s="101"/>
      <c r="J12" s="102"/>
      <c r="K12" s="102"/>
      <c r="L12" s="103"/>
      <c r="M12" s="104" t="s">
        <v>3814</v>
      </c>
      <c r="N12" s="105"/>
      <c r="O12" s="105"/>
      <c r="P12" s="105"/>
      <c r="Q12" s="105"/>
      <c r="R12" s="105"/>
      <c r="S12" s="105"/>
      <c r="T12" s="105"/>
      <c r="U12" s="105"/>
      <c r="V12" s="105"/>
    </row>
    <row r="13" spans="1:23" ht="15" thickTop="1" x14ac:dyDescent="0.35"/>
    <row r="14" spans="1:23" ht="34.5" customHeight="1" x14ac:dyDescent="0.3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2</v>
      </c>
      <c r="N14" s="25">
        <f>SUM(N16:N400)</f>
        <v>2</v>
      </c>
      <c r="P14" s="86" t="s">
        <v>3815</v>
      </c>
      <c r="Q14" s="87"/>
      <c r="R14" s="87"/>
      <c r="S14" s="87"/>
      <c r="T14" s="86" t="s">
        <v>3816</v>
      </c>
      <c r="U14" s="87"/>
      <c r="V14" s="87"/>
      <c r="W14" s="87"/>
    </row>
    <row r="15" spans="1:23" ht="73.5" x14ac:dyDescent="0.35">
      <c r="A15" s="35" t="s">
        <v>1</v>
      </c>
      <c r="B15" s="35" t="s">
        <v>2</v>
      </c>
      <c r="C15" s="36" t="s">
        <v>3</v>
      </c>
      <c r="D15" s="37" t="s">
        <v>4</v>
      </c>
      <c r="E15" s="37" t="s">
        <v>5</v>
      </c>
      <c r="F15" s="37" t="s">
        <v>6</v>
      </c>
      <c r="G15" s="37" t="s">
        <v>7</v>
      </c>
      <c r="H15" s="37" t="s">
        <v>8</v>
      </c>
      <c r="I15" s="37" t="s">
        <v>9</v>
      </c>
      <c r="J15" s="37" t="s">
        <v>10</v>
      </c>
      <c r="K15" s="37" t="s">
        <v>11</v>
      </c>
      <c r="L15" s="37" t="s">
        <v>12</v>
      </c>
      <c r="M15" s="37" t="s">
        <v>13</v>
      </c>
      <c r="N15" s="37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35">
      <c r="A16" s="38">
        <v>3819241</v>
      </c>
      <c r="B16" s="38" t="s">
        <v>380</v>
      </c>
      <c r="C16" s="39" t="s">
        <v>381</v>
      </c>
      <c r="D16" s="40" t="s">
        <v>14</v>
      </c>
      <c r="E16" s="40" t="s">
        <v>362</v>
      </c>
      <c r="F16" s="40" t="s">
        <v>379</v>
      </c>
      <c r="G16" s="40" t="s">
        <v>382</v>
      </c>
      <c r="H16" s="40" t="s">
        <v>379</v>
      </c>
      <c r="I16" s="40" t="s">
        <v>383</v>
      </c>
      <c r="J16" s="40" t="s">
        <v>384</v>
      </c>
      <c r="K16" s="41">
        <v>44</v>
      </c>
      <c r="L16" s="40">
        <v>682500</v>
      </c>
      <c r="M16" s="40">
        <v>401722</v>
      </c>
      <c r="N16" s="40">
        <v>1</v>
      </c>
      <c r="O16" s="42"/>
      <c r="P16" s="42"/>
      <c r="Q16" s="42"/>
      <c r="R16" s="17">
        <f>ROUND(Q16*0.23,2)</f>
        <v>0</v>
      </c>
      <c r="S16" s="27">
        <f>ROUND(Q16,2)+R16</f>
        <v>0</v>
      </c>
      <c r="T16" s="42"/>
      <c r="U16" s="42"/>
      <c r="V16" s="17">
        <f>ROUND(U16*0.23,2)</f>
        <v>0</v>
      </c>
      <c r="W16" s="27">
        <f>ROUND(U16,2)+V16</f>
        <v>0</v>
      </c>
    </row>
    <row r="17" spans="1:23" x14ac:dyDescent="0.35">
      <c r="A17" s="38">
        <v>3823463</v>
      </c>
      <c r="B17" s="38" t="s">
        <v>397</v>
      </c>
      <c r="C17" s="39" t="s">
        <v>398</v>
      </c>
      <c r="D17" s="40" t="s">
        <v>14</v>
      </c>
      <c r="E17" s="40" t="s">
        <v>362</v>
      </c>
      <c r="F17" s="40" t="s">
        <v>396</v>
      </c>
      <c r="G17" s="40" t="s">
        <v>399</v>
      </c>
      <c r="H17" s="40" t="s">
        <v>396</v>
      </c>
      <c r="I17" s="40" t="s">
        <v>33</v>
      </c>
      <c r="J17" s="40" t="s">
        <v>18</v>
      </c>
      <c r="K17" s="41">
        <v>113</v>
      </c>
      <c r="L17" s="40">
        <v>670353</v>
      </c>
      <c r="M17" s="40">
        <v>387220</v>
      </c>
      <c r="N17" s="40">
        <v>1</v>
      </c>
      <c r="O17" s="42"/>
      <c r="P17" s="42"/>
      <c r="Q17" s="42"/>
      <c r="R17" s="17">
        <f>ROUND(Q17*0.23,2)</f>
        <v>0</v>
      </c>
      <c r="S17" s="27">
        <f>ROUND(Q17,2)+R17</f>
        <v>0</v>
      </c>
      <c r="T17" s="42"/>
      <c r="U17" s="42"/>
      <c r="V17" s="17">
        <f>ROUND(U17*0.23,2)</f>
        <v>0</v>
      </c>
      <c r="W17" s="27">
        <f>ROUND(U17,2)+V17</f>
        <v>0</v>
      </c>
    </row>
  </sheetData>
  <sheetProtection algorithmName="SHA-512" hashValue="ZsNvUglYfkE50VKdGh+wbngK4gkGSVBWhlo6+tsf8KPGBIzHtC4lbYcm7Ge140317uOyS3r7g9/jMFrlJwCFnw==" saltValue="Jq5zIWKHCIrSddUIW0mhKg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7"/>
  <sheetViews>
    <sheetView topLeftCell="A7" workbookViewId="0">
      <selection activeCell="T16" sqref="T16:U17"/>
    </sheetView>
  </sheetViews>
  <sheetFormatPr defaultColWidth="8.7265625" defaultRowHeight="14.5" x14ac:dyDescent="0.35"/>
  <cols>
    <col min="1" max="1" width="8.7265625" style="4"/>
    <col min="2" max="2" width="12.54296875" style="4" customWidth="1"/>
    <col min="3" max="11" width="8.7265625" style="4"/>
    <col min="12" max="12" width="14.54296875" style="4" customWidth="1"/>
    <col min="13" max="14" width="8.7265625" style="4"/>
    <col min="15" max="15" width="15.453125" style="4" customWidth="1"/>
    <col min="16" max="16" width="12.81640625" style="4" customWidth="1"/>
    <col min="17" max="17" width="19.54296875" style="4" customWidth="1"/>
    <col min="18" max="18" width="8.7265625" style="4"/>
    <col min="19" max="19" width="14.26953125" style="4" customWidth="1"/>
    <col min="20" max="20" width="8.7265625" style="4"/>
    <col min="21" max="21" width="18.81640625" style="4" customWidth="1"/>
    <col min="22" max="22" width="8.7265625" style="4"/>
    <col min="23" max="23" width="15.26953125" style="4" customWidth="1"/>
    <col min="24" max="16384" width="8.7265625" style="4"/>
  </cols>
  <sheetData>
    <row r="1" spans="1:23" ht="15" thickBot="1" x14ac:dyDescent="0.4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" thickTop="1" x14ac:dyDescent="0.35">
      <c r="A2" s="1">
        <v>24</v>
      </c>
      <c r="B2" s="1">
        <f>M14</f>
        <v>2</v>
      </c>
      <c r="C2" s="1" t="str">
        <f>E16</f>
        <v>NOWODWORSKI</v>
      </c>
      <c r="D2" s="1"/>
      <c r="E2" s="1"/>
      <c r="F2" s="1"/>
      <c r="G2" s="112" t="s">
        <v>3787</v>
      </c>
      <c r="H2" s="113"/>
      <c r="I2" s="114"/>
      <c r="J2" s="115" t="s">
        <v>3788</v>
      </c>
      <c r="K2" s="116"/>
      <c r="L2" s="117"/>
      <c r="Q2" s="5"/>
      <c r="R2" s="5"/>
      <c r="S2" s="5"/>
      <c r="T2" s="5"/>
    </row>
    <row r="3" spans="1:23" x14ac:dyDescent="0.3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2" x14ac:dyDescent="0.35">
      <c r="A4" s="118" t="s">
        <v>3795</v>
      </c>
      <c r="B4" s="118"/>
      <c r="C4" s="118"/>
      <c r="D4" s="118"/>
      <c r="E4" s="118"/>
      <c r="F4" s="10" t="s">
        <v>3796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106" t="s">
        <v>3797</v>
      </c>
      <c r="O4" s="107"/>
      <c r="P4" s="14">
        <v>1</v>
      </c>
      <c r="Q4" s="88"/>
      <c r="R4" s="89"/>
      <c r="S4" s="89"/>
      <c r="T4" s="89"/>
      <c r="U4" s="89"/>
      <c r="V4" s="90"/>
    </row>
    <row r="5" spans="1:23" ht="42" x14ac:dyDescent="0.35">
      <c r="A5" s="118" t="s">
        <v>3798</v>
      </c>
      <c r="B5" s="118"/>
      <c r="C5" s="118"/>
      <c r="D5" s="118"/>
      <c r="E5" s="118"/>
      <c r="F5" s="10" t="s">
        <v>3799</v>
      </c>
      <c r="G5" s="11">
        <f>ROUND(J5/M14/60,2)</f>
        <v>0</v>
      </c>
      <c r="H5" s="12">
        <f>ROUND(K5/M14/60,0)</f>
        <v>0</v>
      </c>
      <c r="I5" s="13">
        <f>G4+H4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106"/>
      <c r="O5" s="107"/>
      <c r="P5" s="14">
        <v>2</v>
      </c>
      <c r="Q5" s="88"/>
      <c r="R5" s="89"/>
      <c r="S5" s="89"/>
      <c r="T5" s="89"/>
      <c r="U5" s="89"/>
      <c r="V5" s="90"/>
    </row>
    <row r="6" spans="1:23" ht="64" x14ac:dyDescent="0.35">
      <c r="A6" s="108" t="s">
        <v>3800</v>
      </c>
      <c r="B6" s="108"/>
      <c r="C6" s="108"/>
      <c r="D6" s="108"/>
      <c r="E6" s="108"/>
      <c r="F6" s="3" t="s">
        <v>3801</v>
      </c>
      <c r="G6" s="15"/>
      <c r="H6" s="12">
        <f t="shared" ref="H6:H10" si="0">G6*0.23</f>
        <v>0</v>
      </c>
      <c r="I6" s="31">
        <f>ROUND(G6+H6,2)</f>
        <v>0</v>
      </c>
      <c r="J6" s="109" t="s">
        <v>3802</v>
      </c>
      <c r="K6" s="110"/>
      <c r="L6" s="111"/>
      <c r="P6" s="9" t="s">
        <v>3793</v>
      </c>
      <c r="Q6" s="1" t="s">
        <v>3794</v>
      </c>
      <c r="S6" s="5"/>
      <c r="T6" s="5"/>
    </row>
    <row r="7" spans="1:23" ht="64" x14ac:dyDescent="0.35">
      <c r="A7" s="108" t="s">
        <v>3803</v>
      </c>
      <c r="B7" s="108"/>
      <c r="C7" s="108"/>
      <c r="D7" s="108"/>
      <c r="E7" s="108"/>
      <c r="F7" s="3" t="s">
        <v>3804</v>
      </c>
      <c r="G7" s="15"/>
      <c r="H7" s="12">
        <f t="shared" si="0"/>
        <v>0</v>
      </c>
      <c r="I7" s="31">
        <f>ROUND(G6+H6,2)</f>
        <v>0</v>
      </c>
      <c r="J7" s="109" t="s">
        <v>3802</v>
      </c>
      <c r="K7" s="110"/>
      <c r="L7" s="111"/>
      <c r="P7" s="9"/>
      <c r="Q7" s="1"/>
      <c r="S7" s="5"/>
      <c r="T7" s="5"/>
    </row>
    <row r="8" spans="1:23" ht="53.5" x14ac:dyDescent="0.35">
      <c r="A8" s="108" t="s">
        <v>3805</v>
      </c>
      <c r="B8" s="108"/>
      <c r="C8" s="108"/>
      <c r="D8" s="108"/>
      <c r="E8" s="108"/>
      <c r="F8" s="3" t="s">
        <v>3806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106" t="s">
        <v>3807</v>
      </c>
      <c r="O8" s="107"/>
      <c r="P8" s="14">
        <v>1</v>
      </c>
      <c r="Q8" s="88"/>
      <c r="R8" s="89"/>
      <c r="S8" s="89"/>
      <c r="T8" s="89"/>
      <c r="U8" s="89"/>
      <c r="V8" s="90"/>
    </row>
    <row r="9" spans="1:23" ht="43" x14ac:dyDescent="0.35">
      <c r="A9" s="91" t="s">
        <v>3808</v>
      </c>
      <c r="B9" s="91"/>
      <c r="C9" s="91"/>
      <c r="D9" s="91"/>
      <c r="E9" s="91"/>
      <c r="F9" s="3" t="s">
        <v>3809</v>
      </c>
      <c r="G9" s="15"/>
      <c r="H9" s="12">
        <f t="shared" si="0"/>
        <v>0</v>
      </c>
      <c r="I9" s="31">
        <f>ROUND(G9+H9,2)</f>
        <v>0</v>
      </c>
      <c r="J9" s="92" t="s">
        <v>3802</v>
      </c>
      <c r="K9" s="93"/>
      <c r="L9" s="94"/>
      <c r="M9" s="1"/>
      <c r="N9" s="16"/>
      <c r="W9" s="17"/>
    </row>
    <row r="10" spans="1:23" ht="54" thickBot="1" x14ac:dyDescent="0.4">
      <c r="A10" s="91" t="s">
        <v>3810</v>
      </c>
      <c r="B10" s="91"/>
      <c r="C10" s="91"/>
      <c r="D10" s="91"/>
      <c r="E10" s="91"/>
      <c r="F10" s="3" t="s">
        <v>3811</v>
      </c>
      <c r="G10" s="18"/>
      <c r="H10" s="19">
        <f t="shared" si="0"/>
        <v>0</v>
      </c>
      <c r="I10" s="31">
        <f>ROUND(G10+H10,2)</f>
        <v>0</v>
      </c>
      <c r="J10" s="95" t="s">
        <v>3802</v>
      </c>
      <c r="K10" s="96"/>
      <c r="L10" s="97"/>
      <c r="M10" s="1"/>
      <c r="N10" s="1"/>
    </row>
    <row r="11" spans="1:23" ht="15" thickTop="1" x14ac:dyDescent="0.35">
      <c r="A11" s="20"/>
      <c r="B11" s="20"/>
      <c r="C11" s="20"/>
      <c r="D11" s="20"/>
      <c r="H11" s="20"/>
      <c r="I11" s="98"/>
      <c r="J11" s="99"/>
      <c r="K11" s="99"/>
      <c r="L11" s="100"/>
      <c r="M11" s="33" t="s">
        <v>3812</v>
      </c>
      <c r="N11" s="34"/>
      <c r="O11" s="1"/>
      <c r="P11" s="1"/>
      <c r="Q11" s="1"/>
      <c r="R11" s="1"/>
      <c r="S11" s="1"/>
      <c r="T11" s="1"/>
      <c r="U11" s="1"/>
      <c r="V11" s="21"/>
    </row>
    <row r="12" spans="1:23" ht="15" thickBot="1" x14ac:dyDescent="0.4">
      <c r="A12" s="20"/>
      <c r="B12" s="20"/>
      <c r="C12" s="20"/>
      <c r="D12" s="20"/>
      <c r="H12" s="22" t="s">
        <v>3813</v>
      </c>
      <c r="I12" s="101"/>
      <c r="J12" s="102"/>
      <c r="K12" s="102"/>
      <c r="L12" s="103"/>
      <c r="M12" s="104" t="s">
        <v>3814</v>
      </c>
      <c r="N12" s="105"/>
      <c r="O12" s="105"/>
      <c r="P12" s="105"/>
      <c r="Q12" s="105"/>
      <c r="R12" s="105"/>
      <c r="S12" s="105"/>
      <c r="T12" s="105"/>
      <c r="U12" s="105"/>
      <c r="V12" s="105"/>
    </row>
    <row r="13" spans="1:23" ht="15" thickTop="1" x14ac:dyDescent="0.35"/>
    <row r="14" spans="1:23" ht="34.5" customHeight="1" x14ac:dyDescent="0.3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2</v>
      </c>
      <c r="N14" s="25">
        <f>SUM(N16:N400)</f>
        <v>2</v>
      </c>
      <c r="P14" s="86" t="s">
        <v>3815</v>
      </c>
      <c r="Q14" s="87"/>
      <c r="R14" s="87"/>
      <c r="S14" s="87"/>
      <c r="T14" s="86" t="s">
        <v>3816</v>
      </c>
      <c r="U14" s="87"/>
      <c r="V14" s="87"/>
      <c r="W14" s="87"/>
    </row>
    <row r="15" spans="1:23" ht="73.5" x14ac:dyDescent="0.35">
      <c r="A15" s="35" t="s">
        <v>1</v>
      </c>
      <c r="B15" s="35" t="s">
        <v>2</v>
      </c>
      <c r="C15" s="36" t="s">
        <v>3</v>
      </c>
      <c r="D15" s="37" t="s">
        <v>4</v>
      </c>
      <c r="E15" s="37" t="s">
        <v>5</v>
      </c>
      <c r="F15" s="37" t="s">
        <v>6</v>
      </c>
      <c r="G15" s="37" t="s">
        <v>7</v>
      </c>
      <c r="H15" s="37" t="s">
        <v>8</v>
      </c>
      <c r="I15" s="37" t="s">
        <v>9</v>
      </c>
      <c r="J15" s="37" t="s">
        <v>10</v>
      </c>
      <c r="K15" s="37" t="s">
        <v>11</v>
      </c>
      <c r="L15" s="37" t="s">
        <v>12</v>
      </c>
      <c r="M15" s="37" t="s">
        <v>13</v>
      </c>
      <c r="N15" s="37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35">
      <c r="A16" s="38">
        <v>3204367</v>
      </c>
      <c r="B16" s="38" t="s">
        <v>2755</v>
      </c>
      <c r="C16" s="39" t="s">
        <v>2361</v>
      </c>
      <c r="D16" s="40" t="s">
        <v>14</v>
      </c>
      <c r="E16" s="40" t="s">
        <v>36</v>
      </c>
      <c r="F16" s="40" t="s">
        <v>2756</v>
      </c>
      <c r="G16" s="40" t="s">
        <v>2757</v>
      </c>
      <c r="H16" s="40" t="s">
        <v>2756</v>
      </c>
      <c r="I16" s="40" t="s">
        <v>2758</v>
      </c>
      <c r="J16" s="40" t="s">
        <v>2759</v>
      </c>
      <c r="K16" s="41">
        <v>227</v>
      </c>
      <c r="L16" s="40">
        <v>613486</v>
      </c>
      <c r="M16" s="40">
        <v>509290</v>
      </c>
      <c r="N16" s="40">
        <v>1</v>
      </c>
      <c r="O16" s="42"/>
      <c r="P16" s="42"/>
      <c r="Q16" s="42"/>
      <c r="R16" s="17">
        <f>ROUND(Q16*0.23,2)</f>
        <v>0</v>
      </c>
      <c r="S16" s="27">
        <f>ROUND(Q16,2)+R16</f>
        <v>0</v>
      </c>
      <c r="T16" s="42"/>
      <c r="U16" s="42"/>
      <c r="V16" s="17">
        <f>ROUND(U16*0.23,2)</f>
        <v>0</v>
      </c>
      <c r="W16" s="27">
        <f>ROUND(U16,2)+V16</f>
        <v>0</v>
      </c>
    </row>
    <row r="17" spans="1:23" x14ac:dyDescent="0.35">
      <c r="A17" s="38">
        <v>3204219</v>
      </c>
      <c r="B17" s="38" t="s">
        <v>2766</v>
      </c>
      <c r="C17" s="39" t="s">
        <v>2767</v>
      </c>
      <c r="D17" s="40" t="s">
        <v>14</v>
      </c>
      <c r="E17" s="40" t="s">
        <v>36</v>
      </c>
      <c r="F17" s="40" t="s">
        <v>2756</v>
      </c>
      <c r="G17" s="40" t="s">
        <v>2757</v>
      </c>
      <c r="H17" s="40" t="s">
        <v>2756</v>
      </c>
      <c r="I17" s="40" t="s">
        <v>2768</v>
      </c>
      <c r="J17" s="40" t="s">
        <v>2769</v>
      </c>
      <c r="K17" s="41">
        <v>1</v>
      </c>
      <c r="L17" s="40">
        <v>618441</v>
      </c>
      <c r="M17" s="40">
        <v>506940</v>
      </c>
      <c r="N17" s="40">
        <v>1</v>
      </c>
      <c r="O17" s="42"/>
      <c r="P17" s="42"/>
      <c r="Q17" s="42"/>
      <c r="R17" s="17">
        <f>ROUND(Q17*0.23,2)</f>
        <v>0</v>
      </c>
      <c r="S17" s="27">
        <f>ROUND(Q17,2)+R17</f>
        <v>0</v>
      </c>
      <c r="T17" s="42"/>
      <c r="U17" s="42"/>
      <c r="V17" s="17">
        <f>ROUND(U17*0.23,2)</f>
        <v>0</v>
      </c>
      <c r="W17" s="27">
        <f>ROUND(U17,2)+V17</f>
        <v>0</v>
      </c>
    </row>
  </sheetData>
  <sheetProtection algorithmName="SHA-512" hashValue="x7/6BSmYypUKSEJwCxIbT8VFCCDqkopscBjeKPKB3DqLN9f6NguAzuwwU7mkzdqJbp8D76f4OjavGH0jbD47jA==" saltValue="4DR2we9faaD8rKEzpaxiZg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1"/>
  <sheetViews>
    <sheetView topLeftCell="A7" workbookViewId="0">
      <selection activeCell="T16" sqref="T16:U21"/>
    </sheetView>
  </sheetViews>
  <sheetFormatPr defaultColWidth="8.7265625" defaultRowHeight="14.5" x14ac:dyDescent="0.35"/>
  <cols>
    <col min="1" max="1" width="8.7265625" style="4"/>
    <col min="2" max="2" width="12.54296875" style="4" customWidth="1"/>
    <col min="3" max="11" width="8.7265625" style="4"/>
    <col min="12" max="12" width="14.54296875" style="4" customWidth="1"/>
    <col min="13" max="14" width="8.7265625" style="4"/>
    <col min="15" max="15" width="15.453125" style="4" customWidth="1"/>
    <col min="16" max="16" width="12.81640625" style="4" customWidth="1"/>
    <col min="17" max="17" width="19.54296875" style="4" customWidth="1"/>
    <col min="18" max="18" width="8.7265625" style="4"/>
    <col min="19" max="19" width="14.26953125" style="4" customWidth="1"/>
    <col min="20" max="20" width="8.7265625" style="4"/>
    <col min="21" max="21" width="18.81640625" style="4" customWidth="1"/>
    <col min="22" max="22" width="8.7265625" style="4"/>
    <col min="23" max="23" width="15.26953125" style="4" customWidth="1"/>
    <col min="24" max="16384" width="8.7265625" style="4"/>
  </cols>
  <sheetData>
    <row r="1" spans="1:23" ht="15" thickBot="1" x14ac:dyDescent="0.4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" thickTop="1" x14ac:dyDescent="0.35">
      <c r="A2" s="1">
        <v>23</v>
      </c>
      <c r="B2" s="1">
        <f>M14</f>
        <v>6</v>
      </c>
      <c r="C2" s="1" t="str">
        <f>E16</f>
        <v>NOWODWORSKI</v>
      </c>
      <c r="D2" s="1"/>
      <c r="E2" s="1"/>
      <c r="F2" s="1"/>
      <c r="G2" s="112" t="s">
        <v>3787</v>
      </c>
      <c r="H2" s="113"/>
      <c r="I2" s="114"/>
      <c r="J2" s="115" t="s">
        <v>3788</v>
      </c>
      <c r="K2" s="116"/>
      <c r="L2" s="117"/>
      <c r="Q2" s="5"/>
      <c r="R2" s="5"/>
      <c r="S2" s="5"/>
      <c r="T2" s="5"/>
    </row>
    <row r="3" spans="1:23" x14ac:dyDescent="0.3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2" x14ac:dyDescent="0.35">
      <c r="A4" s="118" t="s">
        <v>3795</v>
      </c>
      <c r="B4" s="118"/>
      <c r="C4" s="118"/>
      <c r="D4" s="118"/>
      <c r="E4" s="118"/>
      <c r="F4" s="10" t="s">
        <v>3796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106" t="s">
        <v>3797</v>
      </c>
      <c r="O4" s="107"/>
      <c r="P4" s="14">
        <v>1</v>
      </c>
      <c r="Q4" s="88"/>
      <c r="R4" s="89"/>
      <c r="S4" s="89"/>
      <c r="T4" s="89"/>
      <c r="U4" s="89"/>
      <c r="V4" s="90"/>
    </row>
    <row r="5" spans="1:23" ht="42" x14ac:dyDescent="0.35">
      <c r="A5" s="118" t="s">
        <v>3798</v>
      </c>
      <c r="B5" s="118"/>
      <c r="C5" s="118"/>
      <c r="D5" s="118"/>
      <c r="E5" s="118"/>
      <c r="F5" s="10" t="s">
        <v>3799</v>
      </c>
      <c r="G5" s="11">
        <f>ROUND(J5/M14/60,2)</f>
        <v>0</v>
      </c>
      <c r="H5" s="12">
        <f>ROUND(K5/M14/60,0)</f>
        <v>0</v>
      </c>
      <c r="I5" s="13">
        <f>G4+H4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106"/>
      <c r="O5" s="107"/>
      <c r="P5" s="14">
        <v>2</v>
      </c>
      <c r="Q5" s="88"/>
      <c r="R5" s="89"/>
      <c r="S5" s="89"/>
      <c r="T5" s="89"/>
      <c r="U5" s="89"/>
      <c r="V5" s="90"/>
    </row>
    <row r="6" spans="1:23" ht="64" x14ac:dyDescent="0.35">
      <c r="A6" s="108" t="s">
        <v>3800</v>
      </c>
      <c r="B6" s="108"/>
      <c r="C6" s="108"/>
      <c r="D6" s="108"/>
      <c r="E6" s="108"/>
      <c r="F6" s="3" t="s">
        <v>3801</v>
      </c>
      <c r="G6" s="15"/>
      <c r="H6" s="12">
        <f t="shared" ref="H6:H10" si="0">G6*0.23</f>
        <v>0</v>
      </c>
      <c r="I6" s="31">
        <f>ROUND(G6+H6,2)</f>
        <v>0</v>
      </c>
      <c r="J6" s="109" t="s">
        <v>3802</v>
      </c>
      <c r="K6" s="110"/>
      <c r="L6" s="111"/>
      <c r="P6" s="9" t="s">
        <v>3793</v>
      </c>
      <c r="Q6" s="1" t="s">
        <v>3794</v>
      </c>
      <c r="S6" s="5"/>
      <c r="T6" s="5"/>
    </row>
    <row r="7" spans="1:23" ht="64" x14ac:dyDescent="0.35">
      <c r="A7" s="108" t="s">
        <v>3803</v>
      </c>
      <c r="B7" s="108"/>
      <c r="C7" s="108"/>
      <c r="D7" s="108"/>
      <c r="E7" s="108"/>
      <c r="F7" s="3" t="s">
        <v>3804</v>
      </c>
      <c r="G7" s="15"/>
      <c r="H7" s="12">
        <f t="shared" si="0"/>
        <v>0</v>
      </c>
      <c r="I7" s="31">
        <f>ROUND(G6+H6,2)</f>
        <v>0</v>
      </c>
      <c r="J7" s="109" t="s">
        <v>3802</v>
      </c>
      <c r="K7" s="110"/>
      <c r="L7" s="111"/>
      <c r="P7" s="9"/>
      <c r="Q7" s="1"/>
      <c r="S7" s="5"/>
      <c r="T7" s="5"/>
    </row>
    <row r="8" spans="1:23" ht="53.5" x14ac:dyDescent="0.35">
      <c r="A8" s="108" t="s">
        <v>3805</v>
      </c>
      <c r="B8" s="108"/>
      <c r="C8" s="108"/>
      <c r="D8" s="108"/>
      <c r="E8" s="108"/>
      <c r="F8" s="3" t="s">
        <v>3806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106" t="s">
        <v>3807</v>
      </c>
      <c r="O8" s="107"/>
      <c r="P8" s="14">
        <v>1</v>
      </c>
      <c r="Q8" s="88"/>
      <c r="R8" s="89"/>
      <c r="S8" s="89"/>
      <c r="T8" s="89"/>
      <c r="U8" s="89"/>
      <c r="V8" s="90"/>
    </row>
    <row r="9" spans="1:23" ht="43" x14ac:dyDescent="0.35">
      <c r="A9" s="91" t="s">
        <v>3808</v>
      </c>
      <c r="B9" s="91"/>
      <c r="C9" s="91"/>
      <c r="D9" s="91"/>
      <c r="E9" s="91"/>
      <c r="F9" s="3" t="s">
        <v>3809</v>
      </c>
      <c r="G9" s="15"/>
      <c r="H9" s="12">
        <f t="shared" si="0"/>
        <v>0</v>
      </c>
      <c r="I9" s="31">
        <f>ROUND(G9+H9,2)</f>
        <v>0</v>
      </c>
      <c r="J9" s="92" t="s">
        <v>3802</v>
      </c>
      <c r="K9" s="93"/>
      <c r="L9" s="94"/>
      <c r="M9" s="1"/>
      <c r="N9" s="16"/>
      <c r="W9" s="17"/>
    </row>
    <row r="10" spans="1:23" ht="54" thickBot="1" x14ac:dyDescent="0.4">
      <c r="A10" s="91" t="s">
        <v>3810</v>
      </c>
      <c r="B10" s="91"/>
      <c r="C10" s="91"/>
      <c r="D10" s="91"/>
      <c r="E10" s="91"/>
      <c r="F10" s="3" t="s">
        <v>3811</v>
      </c>
      <c r="G10" s="18"/>
      <c r="H10" s="19">
        <f t="shared" si="0"/>
        <v>0</v>
      </c>
      <c r="I10" s="31">
        <f>ROUND(G10+H10,2)</f>
        <v>0</v>
      </c>
      <c r="J10" s="95" t="s">
        <v>3802</v>
      </c>
      <c r="K10" s="96"/>
      <c r="L10" s="97"/>
      <c r="M10" s="1"/>
      <c r="N10" s="1"/>
    </row>
    <row r="11" spans="1:23" ht="15" thickTop="1" x14ac:dyDescent="0.35">
      <c r="A11" s="20"/>
      <c r="B11" s="20"/>
      <c r="C11" s="20"/>
      <c r="D11" s="20"/>
      <c r="H11" s="20"/>
      <c r="I11" s="98"/>
      <c r="J11" s="99"/>
      <c r="K11" s="99"/>
      <c r="L11" s="100"/>
      <c r="M11" s="33" t="s">
        <v>3812</v>
      </c>
      <c r="N11" s="34"/>
      <c r="O11" s="1"/>
      <c r="P11" s="1"/>
      <c r="Q11" s="1"/>
      <c r="R11" s="1"/>
      <c r="S11" s="1"/>
      <c r="T11" s="1"/>
      <c r="U11" s="1"/>
      <c r="V11" s="21"/>
    </row>
    <row r="12" spans="1:23" ht="15" thickBot="1" x14ac:dyDescent="0.4">
      <c r="A12" s="20"/>
      <c r="B12" s="20"/>
      <c r="C12" s="20"/>
      <c r="D12" s="20"/>
      <c r="H12" s="22" t="s">
        <v>3813</v>
      </c>
      <c r="I12" s="101"/>
      <c r="J12" s="102"/>
      <c r="K12" s="102"/>
      <c r="L12" s="103"/>
      <c r="M12" s="104" t="s">
        <v>3814</v>
      </c>
      <c r="N12" s="105"/>
      <c r="O12" s="105"/>
      <c r="P12" s="105"/>
      <c r="Q12" s="105"/>
      <c r="R12" s="105"/>
      <c r="S12" s="105"/>
      <c r="T12" s="105"/>
      <c r="U12" s="105"/>
      <c r="V12" s="105"/>
    </row>
    <row r="13" spans="1:23" ht="15" thickTop="1" x14ac:dyDescent="0.35"/>
    <row r="14" spans="1:23" ht="34.5" customHeight="1" x14ac:dyDescent="0.3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6</v>
      </c>
      <c r="N14" s="25">
        <f>SUM(N16:N400)</f>
        <v>6</v>
      </c>
      <c r="P14" s="86" t="s">
        <v>3815</v>
      </c>
      <c r="Q14" s="87"/>
      <c r="R14" s="87"/>
      <c r="S14" s="87"/>
      <c r="T14" s="86" t="s">
        <v>3816</v>
      </c>
      <c r="U14" s="87"/>
      <c r="V14" s="87"/>
      <c r="W14" s="87"/>
    </row>
    <row r="15" spans="1:23" ht="73.5" x14ac:dyDescent="0.35">
      <c r="A15" s="35" t="s">
        <v>1</v>
      </c>
      <c r="B15" s="35" t="s">
        <v>2</v>
      </c>
      <c r="C15" s="36" t="s">
        <v>3</v>
      </c>
      <c r="D15" s="37" t="s">
        <v>4</v>
      </c>
      <c r="E15" s="37" t="s">
        <v>5</v>
      </c>
      <c r="F15" s="37" t="s">
        <v>6</v>
      </c>
      <c r="G15" s="37" t="s">
        <v>7</v>
      </c>
      <c r="H15" s="37" t="s">
        <v>8</v>
      </c>
      <c r="I15" s="37" t="s">
        <v>9</v>
      </c>
      <c r="J15" s="37" t="s">
        <v>10</v>
      </c>
      <c r="K15" s="37" t="s">
        <v>11</v>
      </c>
      <c r="L15" s="37" t="s">
        <v>12</v>
      </c>
      <c r="M15" s="37" t="s">
        <v>13</v>
      </c>
      <c r="N15" s="37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35">
      <c r="A16" s="38">
        <v>3203296</v>
      </c>
      <c r="B16" s="38" t="s">
        <v>2760</v>
      </c>
      <c r="C16" s="39" t="s">
        <v>2761</v>
      </c>
      <c r="D16" s="40" t="s">
        <v>14</v>
      </c>
      <c r="E16" s="40" t="s">
        <v>36</v>
      </c>
      <c r="F16" s="40" t="s">
        <v>2756</v>
      </c>
      <c r="G16" s="40" t="s">
        <v>2757</v>
      </c>
      <c r="H16" s="40" t="s">
        <v>2756</v>
      </c>
      <c r="I16" s="40" t="s">
        <v>2762</v>
      </c>
      <c r="J16" s="40" t="s">
        <v>2763</v>
      </c>
      <c r="K16" s="41">
        <v>1</v>
      </c>
      <c r="L16" s="40">
        <v>617188</v>
      </c>
      <c r="M16" s="40">
        <v>508437</v>
      </c>
      <c r="N16" s="40">
        <v>1</v>
      </c>
      <c r="O16" s="42"/>
      <c r="P16" s="42"/>
      <c r="Q16" s="42"/>
      <c r="R16" s="17">
        <f>ROUND(Q16*0.23,2)</f>
        <v>0</v>
      </c>
      <c r="S16" s="27">
        <f>ROUND(Q16,2)+R16</f>
        <v>0</v>
      </c>
      <c r="T16" s="42"/>
      <c r="U16" s="42"/>
      <c r="V16" s="17">
        <f>ROUND(U16*0.23,2)</f>
        <v>0</v>
      </c>
      <c r="W16" s="27">
        <f>ROUND(U16,2)+V16</f>
        <v>0</v>
      </c>
    </row>
    <row r="17" spans="1:23" x14ac:dyDescent="0.35">
      <c r="A17" s="38">
        <v>3203312</v>
      </c>
      <c r="B17" s="38" t="s">
        <v>2764</v>
      </c>
      <c r="C17" s="39" t="s">
        <v>2765</v>
      </c>
      <c r="D17" s="40" t="s">
        <v>14</v>
      </c>
      <c r="E17" s="40" t="s">
        <v>36</v>
      </c>
      <c r="F17" s="40" t="s">
        <v>2756</v>
      </c>
      <c r="G17" s="40" t="s">
        <v>2757</v>
      </c>
      <c r="H17" s="40" t="s">
        <v>2756</v>
      </c>
      <c r="I17" s="40" t="s">
        <v>989</v>
      </c>
      <c r="J17" s="40" t="s">
        <v>990</v>
      </c>
      <c r="K17" s="41">
        <v>39</v>
      </c>
      <c r="L17" s="40">
        <v>617262</v>
      </c>
      <c r="M17" s="40">
        <v>508581</v>
      </c>
      <c r="N17" s="40">
        <v>1</v>
      </c>
      <c r="O17" s="42"/>
      <c r="P17" s="42"/>
      <c r="Q17" s="42"/>
      <c r="R17" s="17">
        <f t="shared" ref="R17:R21" si="1">ROUND(Q17*0.23,2)</f>
        <v>0</v>
      </c>
      <c r="S17" s="27">
        <f t="shared" ref="S17:S21" si="2">ROUND(Q17,2)+R17</f>
        <v>0</v>
      </c>
      <c r="T17" s="42"/>
      <c r="U17" s="42"/>
      <c r="V17" s="17">
        <f t="shared" ref="V17:V21" si="3">ROUND(U17*0.23,2)</f>
        <v>0</v>
      </c>
      <c r="W17" s="27">
        <f t="shared" ref="W17:W21" si="4">ROUND(U17,2)+V17</f>
        <v>0</v>
      </c>
    </row>
    <row r="18" spans="1:23" x14ac:dyDescent="0.35">
      <c r="A18" s="38">
        <v>3204667</v>
      </c>
      <c r="B18" s="38" t="s">
        <v>2770</v>
      </c>
      <c r="C18" s="39" t="s">
        <v>2771</v>
      </c>
      <c r="D18" s="40" t="s">
        <v>14</v>
      </c>
      <c r="E18" s="40" t="s">
        <v>36</v>
      </c>
      <c r="F18" s="40" t="s">
        <v>2756</v>
      </c>
      <c r="G18" s="40" t="s">
        <v>2757</v>
      </c>
      <c r="H18" s="40" t="s">
        <v>2756</v>
      </c>
      <c r="I18" s="40" t="s">
        <v>1672</v>
      </c>
      <c r="J18" s="40" t="s">
        <v>1673</v>
      </c>
      <c r="K18" s="41">
        <v>6</v>
      </c>
      <c r="L18" s="40">
        <v>616952</v>
      </c>
      <c r="M18" s="40">
        <v>508229</v>
      </c>
      <c r="N18" s="40">
        <v>1</v>
      </c>
      <c r="O18" s="42"/>
      <c r="P18" s="42"/>
      <c r="Q18" s="42"/>
      <c r="R18" s="17">
        <f t="shared" si="1"/>
        <v>0</v>
      </c>
      <c r="S18" s="27">
        <f t="shared" si="2"/>
        <v>0</v>
      </c>
      <c r="T18" s="42"/>
      <c r="U18" s="42"/>
      <c r="V18" s="17">
        <f t="shared" si="3"/>
        <v>0</v>
      </c>
      <c r="W18" s="27">
        <f t="shared" si="4"/>
        <v>0</v>
      </c>
    </row>
    <row r="19" spans="1:23" x14ac:dyDescent="0.35">
      <c r="A19" s="38">
        <v>8773672</v>
      </c>
      <c r="B19" s="38" t="s">
        <v>2774</v>
      </c>
      <c r="C19" s="39" t="s">
        <v>2775</v>
      </c>
      <c r="D19" s="40" t="s">
        <v>14</v>
      </c>
      <c r="E19" s="40" t="s">
        <v>36</v>
      </c>
      <c r="F19" s="40" t="s">
        <v>2756</v>
      </c>
      <c r="G19" s="40" t="s">
        <v>2757</v>
      </c>
      <c r="H19" s="40" t="s">
        <v>2756</v>
      </c>
      <c r="I19" s="40" t="s">
        <v>2152</v>
      </c>
      <c r="J19" s="40" t="s">
        <v>2153</v>
      </c>
      <c r="K19" s="41">
        <v>3</v>
      </c>
      <c r="L19" s="40">
        <v>616135</v>
      </c>
      <c r="M19" s="40">
        <v>508627</v>
      </c>
      <c r="N19" s="40">
        <v>1</v>
      </c>
      <c r="O19" s="42"/>
      <c r="P19" s="42"/>
      <c r="Q19" s="42"/>
      <c r="R19" s="17">
        <f t="shared" si="1"/>
        <v>0</v>
      </c>
      <c r="S19" s="27">
        <f t="shared" si="2"/>
        <v>0</v>
      </c>
      <c r="T19" s="42"/>
      <c r="U19" s="42"/>
      <c r="V19" s="17">
        <f t="shared" si="3"/>
        <v>0</v>
      </c>
      <c r="W19" s="27">
        <f t="shared" si="4"/>
        <v>0</v>
      </c>
    </row>
    <row r="20" spans="1:23" x14ac:dyDescent="0.35">
      <c r="A20" s="38">
        <v>3204831</v>
      </c>
      <c r="B20" s="38" t="s">
        <v>2776</v>
      </c>
      <c r="C20" s="39" t="s">
        <v>2777</v>
      </c>
      <c r="D20" s="40" t="s">
        <v>14</v>
      </c>
      <c r="E20" s="40" t="s">
        <v>36</v>
      </c>
      <c r="F20" s="40" t="s">
        <v>2756</v>
      </c>
      <c r="G20" s="40" t="s">
        <v>2757</v>
      </c>
      <c r="H20" s="40" t="s">
        <v>2756</v>
      </c>
      <c r="I20" s="40" t="s">
        <v>50</v>
      </c>
      <c r="J20" s="40" t="s">
        <v>56</v>
      </c>
      <c r="K20" s="41">
        <v>10</v>
      </c>
      <c r="L20" s="40">
        <v>616467</v>
      </c>
      <c r="M20" s="40">
        <v>508549</v>
      </c>
      <c r="N20" s="40">
        <v>1</v>
      </c>
      <c r="O20" s="42"/>
      <c r="P20" s="42"/>
      <c r="Q20" s="42"/>
      <c r="R20" s="17">
        <f t="shared" si="1"/>
        <v>0</v>
      </c>
      <c r="S20" s="27">
        <f t="shared" si="2"/>
        <v>0</v>
      </c>
      <c r="T20" s="42"/>
      <c r="U20" s="42"/>
      <c r="V20" s="17">
        <f t="shared" si="3"/>
        <v>0</v>
      </c>
      <c r="W20" s="27">
        <f t="shared" si="4"/>
        <v>0</v>
      </c>
    </row>
    <row r="21" spans="1:23" x14ac:dyDescent="0.35">
      <c r="A21" s="38">
        <v>3204851</v>
      </c>
      <c r="B21" s="38" t="s">
        <v>2778</v>
      </c>
      <c r="C21" s="39" t="s">
        <v>2779</v>
      </c>
      <c r="D21" s="40" t="s">
        <v>14</v>
      </c>
      <c r="E21" s="40" t="s">
        <v>36</v>
      </c>
      <c r="F21" s="40" t="s">
        <v>2756</v>
      </c>
      <c r="G21" s="40" t="s">
        <v>2757</v>
      </c>
      <c r="H21" s="40" t="s">
        <v>2756</v>
      </c>
      <c r="I21" s="40" t="s">
        <v>2377</v>
      </c>
      <c r="J21" s="40" t="s">
        <v>2378</v>
      </c>
      <c r="K21" s="41">
        <v>30</v>
      </c>
      <c r="L21" s="40">
        <v>616271</v>
      </c>
      <c r="M21" s="40">
        <v>508608</v>
      </c>
      <c r="N21" s="40">
        <v>1</v>
      </c>
      <c r="O21" s="42"/>
      <c r="P21" s="42"/>
      <c r="Q21" s="42"/>
      <c r="R21" s="17">
        <f t="shared" si="1"/>
        <v>0</v>
      </c>
      <c r="S21" s="27">
        <f t="shared" si="2"/>
        <v>0</v>
      </c>
      <c r="T21" s="42"/>
      <c r="U21" s="42"/>
      <c r="V21" s="17">
        <f t="shared" si="3"/>
        <v>0</v>
      </c>
      <c r="W21" s="27">
        <f t="shared" si="4"/>
        <v>0</v>
      </c>
    </row>
  </sheetData>
  <sheetProtection algorithmName="SHA-512" hashValue="xwGmJiBoWyIU+fAiiGRFMb+S4cBP1z3jXRaa1mIZeOp/pJ8uJl5WgVZuTT8ycrz9r+XFG1/I9EYvITWgORrkUA==" saltValue="t2ROez4uTY/oNu11Eeqyag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4"/>
  <sheetViews>
    <sheetView topLeftCell="A7" workbookViewId="0">
      <selection activeCell="T16" sqref="T16:U24"/>
    </sheetView>
  </sheetViews>
  <sheetFormatPr defaultColWidth="8.7265625" defaultRowHeight="14.5" x14ac:dyDescent="0.35"/>
  <cols>
    <col min="1" max="1" width="8.7265625" style="4"/>
    <col min="2" max="2" width="12.54296875" style="4" customWidth="1"/>
    <col min="3" max="11" width="8.7265625" style="4"/>
    <col min="12" max="12" width="14.54296875" style="4" customWidth="1"/>
    <col min="13" max="14" width="8.7265625" style="4"/>
    <col min="15" max="15" width="15.453125" style="4" customWidth="1"/>
    <col min="16" max="16" width="12.81640625" style="4" customWidth="1"/>
    <col min="17" max="17" width="19.54296875" style="4" customWidth="1"/>
    <col min="18" max="18" width="8.7265625" style="4"/>
    <col min="19" max="19" width="14.26953125" style="4" customWidth="1"/>
    <col min="20" max="20" width="8.7265625" style="4"/>
    <col min="21" max="21" width="18.81640625" style="4" customWidth="1"/>
    <col min="22" max="22" width="8.7265625" style="4"/>
    <col min="23" max="23" width="15.26953125" style="4" customWidth="1"/>
    <col min="24" max="16384" width="8.7265625" style="4"/>
  </cols>
  <sheetData>
    <row r="1" spans="1:23" ht="15" thickBot="1" x14ac:dyDescent="0.4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" thickTop="1" x14ac:dyDescent="0.35">
      <c r="A2" s="1">
        <v>22</v>
      </c>
      <c r="B2" s="1">
        <f>M14</f>
        <v>9</v>
      </c>
      <c r="C2" s="1" t="str">
        <f>E16</f>
        <v>MŁAWSKI</v>
      </c>
      <c r="D2" s="1"/>
      <c r="E2" s="1"/>
      <c r="F2" s="1"/>
      <c r="G2" s="112" t="s">
        <v>3787</v>
      </c>
      <c r="H2" s="113"/>
      <c r="I2" s="114"/>
      <c r="J2" s="115" t="s">
        <v>3788</v>
      </c>
      <c r="K2" s="116"/>
      <c r="L2" s="117"/>
      <c r="Q2" s="5"/>
      <c r="R2" s="5"/>
      <c r="S2" s="5"/>
      <c r="T2" s="5"/>
    </row>
    <row r="3" spans="1:23" x14ac:dyDescent="0.3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2" x14ac:dyDescent="0.35">
      <c r="A4" s="118" t="s">
        <v>3795</v>
      </c>
      <c r="B4" s="118"/>
      <c r="C4" s="118"/>
      <c r="D4" s="118"/>
      <c r="E4" s="118"/>
      <c r="F4" s="10" t="s">
        <v>3796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106" t="s">
        <v>3797</v>
      </c>
      <c r="O4" s="107"/>
      <c r="P4" s="14">
        <v>1</v>
      </c>
      <c r="Q4" s="88"/>
      <c r="R4" s="89"/>
      <c r="S4" s="89"/>
      <c r="T4" s="89"/>
      <c r="U4" s="89"/>
      <c r="V4" s="90"/>
    </row>
    <row r="5" spans="1:23" ht="42" x14ac:dyDescent="0.35">
      <c r="A5" s="118" t="s">
        <v>3798</v>
      </c>
      <c r="B5" s="118"/>
      <c r="C5" s="118"/>
      <c r="D5" s="118"/>
      <c r="E5" s="118"/>
      <c r="F5" s="10" t="s">
        <v>3799</v>
      </c>
      <c r="G5" s="11">
        <f>ROUND(J5/M14/60,2)</f>
        <v>0</v>
      </c>
      <c r="H5" s="12">
        <f>ROUND(K5/M14/60,0)</f>
        <v>0</v>
      </c>
      <c r="I5" s="13">
        <f>G4+H4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106"/>
      <c r="O5" s="107"/>
      <c r="P5" s="14">
        <v>2</v>
      </c>
      <c r="Q5" s="88"/>
      <c r="R5" s="89"/>
      <c r="S5" s="89"/>
      <c r="T5" s="89"/>
      <c r="U5" s="89"/>
      <c r="V5" s="90"/>
    </row>
    <row r="6" spans="1:23" ht="64" x14ac:dyDescent="0.35">
      <c r="A6" s="108" t="s">
        <v>3800</v>
      </c>
      <c r="B6" s="108"/>
      <c r="C6" s="108"/>
      <c r="D6" s="108"/>
      <c r="E6" s="108"/>
      <c r="F6" s="3" t="s">
        <v>3801</v>
      </c>
      <c r="G6" s="15"/>
      <c r="H6" s="12">
        <f t="shared" ref="H6:H10" si="0">G6*0.23</f>
        <v>0</v>
      </c>
      <c r="I6" s="31">
        <f>ROUND(G6+H6,2)</f>
        <v>0</v>
      </c>
      <c r="J6" s="109" t="s">
        <v>3802</v>
      </c>
      <c r="K6" s="110"/>
      <c r="L6" s="111"/>
      <c r="P6" s="9" t="s">
        <v>3793</v>
      </c>
      <c r="Q6" s="1" t="s">
        <v>3794</v>
      </c>
      <c r="S6" s="5"/>
      <c r="T6" s="5"/>
    </row>
    <row r="7" spans="1:23" ht="64" x14ac:dyDescent="0.35">
      <c r="A7" s="108" t="s">
        <v>3803</v>
      </c>
      <c r="B7" s="108"/>
      <c r="C7" s="108"/>
      <c r="D7" s="108"/>
      <c r="E7" s="108"/>
      <c r="F7" s="3" t="s">
        <v>3804</v>
      </c>
      <c r="G7" s="15"/>
      <c r="H7" s="12">
        <f t="shared" si="0"/>
        <v>0</v>
      </c>
      <c r="I7" s="31">
        <f>ROUND(G6+H6,2)</f>
        <v>0</v>
      </c>
      <c r="J7" s="109" t="s">
        <v>3802</v>
      </c>
      <c r="K7" s="110"/>
      <c r="L7" s="111"/>
      <c r="P7" s="9"/>
      <c r="Q7" s="1"/>
      <c r="S7" s="5"/>
      <c r="T7" s="5"/>
    </row>
    <row r="8" spans="1:23" ht="53.5" x14ac:dyDescent="0.35">
      <c r="A8" s="108" t="s">
        <v>3805</v>
      </c>
      <c r="B8" s="108"/>
      <c r="C8" s="108"/>
      <c r="D8" s="108"/>
      <c r="E8" s="108"/>
      <c r="F8" s="3" t="s">
        <v>3806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106" t="s">
        <v>3807</v>
      </c>
      <c r="O8" s="107"/>
      <c r="P8" s="14">
        <v>1</v>
      </c>
      <c r="Q8" s="88"/>
      <c r="R8" s="89"/>
      <c r="S8" s="89"/>
      <c r="T8" s="89"/>
      <c r="U8" s="89"/>
      <c r="V8" s="90"/>
    </row>
    <row r="9" spans="1:23" ht="43" x14ac:dyDescent="0.35">
      <c r="A9" s="91" t="s">
        <v>3808</v>
      </c>
      <c r="B9" s="91"/>
      <c r="C9" s="91"/>
      <c r="D9" s="91"/>
      <c r="E9" s="91"/>
      <c r="F9" s="3" t="s">
        <v>3809</v>
      </c>
      <c r="G9" s="15"/>
      <c r="H9" s="12">
        <f t="shared" si="0"/>
        <v>0</v>
      </c>
      <c r="I9" s="31">
        <f>ROUND(G9+H9,2)</f>
        <v>0</v>
      </c>
      <c r="J9" s="92" t="s">
        <v>3802</v>
      </c>
      <c r="K9" s="93"/>
      <c r="L9" s="94"/>
      <c r="M9" s="1"/>
      <c r="N9" s="16"/>
      <c r="W9" s="17"/>
    </row>
    <row r="10" spans="1:23" ht="54" thickBot="1" x14ac:dyDescent="0.4">
      <c r="A10" s="91" t="s">
        <v>3810</v>
      </c>
      <c r="B10" s="91"/>
      <c r="C10" s="91"/>
      <c r="D10" s="91"/>
      <c r="E10" s="91"/>
      <c r="F10" s="3" t="s">
        <v>3811</v>
      </c>
      <c r="G10" s="18"/>
      <c r="H10" s="19">
        <f t="shared" si="0"/>
        <v>0</v>
      </c>
      <c r="I10" s="31">
        <f>ROUND(G10+H10,2)</f>
        <v>0</v>
      </c>
      <c r="J10" s="95" t="s">
        <v>3802</v>
      </c>
      <c r="K10" s="96"/>
      <c r="L10" s="97"/>
      <c r="M10" s="1"/>
      <c r="N10" s="1"/>
    </row>
    <row r="11" spans="1:23" ht="15" thickTop="1" x14ac:dyDescent="0.35">
      <c r="A11" s="20"/>
      <c r="B11" s="20"/>
      <c r="C11" s="20"/>
      <c r="D11" s="20"/>
      <c r="H11" s="20"/>
      <c r="I11" s="98"/>
      <c r="J11" s="99"/>
      <c r="K11" s="99"/>
      <c r="L11" s="100"/>
      <c r="M11" s="33" t="s">
        <v>3812</v>
      </c>
      <c r="N11" s="34"/>
      <c r="O11" s="1"/>
      <c r="P11" s="1"/>
      <c r="Q11" s="1"/>
      <c r="R11" s="1"/>
      <c r="S11" s="1"/>
      <c r="T11" s="1"/>
      <c r="U11" s="1"/>
      <c r="V11" s="21"/>
    </row>
    <row r="12" spans="1:23" ht="15" thickBot="1" x14ac:dyDescent="0.4">
      <c r="A12" s="20"/>
      <c r="B12" s="20"/>
      <c r="C12" s="20"/>
      <c r="D12" s="20"/>
      <c r="H12" s="22" t="s">
        <v>3813</v>
      </c>
      <c r="I12" s="101"/>
      <c r="J12" s="102"/>
      <c r="K12" s="102"/>
      <c r="L12" s="103"/>
      <c r="M12" s="104" t="s">
        <v>3814</v>
      </c>
      <c r="N12" s="105"/>
      <c r="O12" s="105"/>
      <c r="P12" s="105"/>
      <c r="Q12" s="105"/>
      <c r="R12" s="105"/>
      <c r="S12" s="105"/>
      <c r="T12" s="105"/>
      <c r="U12" s="105"/>
      <c r="V12" s="105"/>
    </row>
    <row r="13" spans="1:23" ht="15" thickTop="1" x14ac:dyDescent="0.35"/>
    <row r="14" spans="1:23" ht="34.5" customHeight="1" x14ac:dyDescent="0.3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9</v>
      </c>
      <c r="N14" s="25">
        <f>SUM(N16:N400)</f>
        <v>9</v>
      </c>
      <c r="P14" s="86" t="s">
        <v>3815</v>
      </c>
      <c r="Q14" s="87"/>
      <c r="R14" s="87"/>
      <c r="S14" s="87"/>
      <c r="T14" s="86" t="s">
        <v>3816</v>
      </c>
      <c r="U14" s="87"/>
      <c r="V14" s="87"/>
      <c r="W14" s="87"/>
    </row>
    <row r="15" spans="1:23" ht="73.5" x14ac:dyDescent="0.35">
      <c r="A15" s="35" t="s">
        <v>1</v>
      </c>
      <c r="B15" s="35" t="s">
        <v>2</v>
      </c>
      <c r="C15" s="36" t="s">
        <v>3</v>
      </c>
      <c r="D15" s="37" t="s">
        <v>4</v>
      </c>
      <c r="E15" s="37" t="s">
        <v>5</v>
      </c>
      <c r="F15" s="37" t="s">
        <v>6</v>
      </c>
      <c r="G15" s="37" t="s">
        <v>7</v>
      </c>
      <c r="H15" s="37" t="s">
        <v>8</v>
      </c>
      <c r="I15" s="37" t="s">
        <v>9</v>
      </c>
      <c r="J15" s="37" t="s">
        <v>10</v>
      </c>
      <c r="K15" s="37" t="s">
        <v>11</v>
      </c>
      <c r="L15" s="37" t="s">
        <v>12</v>
      </c>
      <c r="M15" s="37" t="s">
        <v>13</v>
      </c>
      <c r="N15" s="37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35">
      <c r="A16" s="38">
        <v>3188844</v>
      </c>
      <c r="B16" s="38" t="s">
        <v>3087</v>
      </c>
      <c r="C16" s="39" t="s">
        <v>3088</v>
      </c>
      <c r="D16" s="40" t="s">
        <v>14</v>
      </c>
      <c r="E16" s="40" t="s">
        <v>183</v>
      </c>
      <c r="F16" s="40" t="s">
        <v>3079</v>
      </c>
      <c r="G16" s="40" t="s">
        <v>3080</v>
      </c>
      <c r="H16" s="40" t="s">
        <v>3079</v>
      </c>
      <c r="I16" s="40" t="s">
        <v>210</v>
      </c>
      <c r="J16" s="40" t="s">
        <v>211</v>
      </c>
      <c r="K16" s="41">
        <v>5</v>
      </c>
      <c r="L16" s="40">
        <v>591791</v>
      </c>
      <c r="M16" s="40">
        <v>584218</v>
      </c>
      <c r="N16" s="40">
        <v>1</v>
      </c>
      <c r="O16" s="42"/>
      <c r="P16" s="42"/>
      <c r="Q16" s="42"/>
      <c r="R16" s="17">
        <f>ROUND(Q16*0.23,2)</f>
        <v>0</v>
      </c>
      <c r="S16" s="27">
        <f>ROUND(Q16,2)+R16</f>
        <v>0</v>
      </c>
      <c r="T16" s="42"/>
      <c r="U16" s="42"/>
      <c r="V16" s="17">
        <f>ROUND(U16*0.23,2)</f>
        <v>0</v>
      </c>
      <c r="W16" s="27">
        <f>ROUND(U16,2)+V16</f>
        <v>0</v>
      </c>
    </row>
    <row r="17" spans="1:23" x14ac:dyDescent="0.35">
      <c r="A17" s="38">
        <v>3188887</v>
      </c>
      <c r="B17" s="38" t="s">
        <v>3094</v>
      </c>
      <c r="C17" s="39" t="s">
        <v>3095</v>
      </c>
      <c r="D17" s="40" t="s">
        <v>14</v>
      </c>
      <c r="E17" s="40" t="s">
        <v>183</v>
      </c>
      <c r="F17" s="40" t="s">
        <v>3079</v>
      </c>
      <c r="G17" s="40" t="s">
        <v>3080</v>
      </c>
      <c r="H17" s="40" t="s">
        <v>3079</v>
      </c>
      <c r="I17" s="40" t="s">
        <v>3096</v>
      </c>
      <c r="J17" s="40" t="s">
        <v>3097</v>
      </c>
      <c r="K17" s="41">
        <v>29</v>
      </c>
      <c r="L17" s="40">
        <v>591506</v>
      </c>
      <c r="M17" s="40">
        <v>584377</v>
      </c>
      <c r="N17" s="40">
        <v>1</v>
      </c>
      <c r="O17" s="42"/>
      <c r="P17" s="42"/>
      <c r="Q17" s="42"/>
      <c r="R17" s="17">
        <f t="shared" ref="R17:R24" si="1">ROUND(Q17*0.23,2)</f>
        <v>0</v>
      </c>
      <c r="S17" s="27">
        <f t="shared" ref="S17:S24" si="2">ROUND(Q17,2)+R17</f>
        <v>0</v>
      </c>
      <c r="T17" s="42"/>
      <c r="U17" s="42"/>
      <c r="V17" s="17">
        <f t="shared" ref="V17:V24" si="3">ROUND(U17*0.23,2)</f>
        <v>0</v>
      </c>
      <c r="W17" s="27">
        <f t="shared" ref="W17:W24" si="4">ROUND(U17,2)+V17</f>
        <v>0</v>
      </c>
    </row>
    <row r="18" spans="1:23" x14ac:dyDescent="0.35">
      <c r="A18" s="38">
        <v>3187348</v>
      </c>
      <c r="B18" s="38" t="s">
        <v>3098</v>
      </c>
      <c r="C18" s="39" t="s">
        <v>3099</v>
      </c>
      <c r="D18" s="40" t="s">
        <v>14</v>
      </c>
      <c r="E18" s="40" t="s">
        <v>183</v>
      </c>
      <c r="F18" s="40" t="s">
        <v>3079</v>
      </c>
      <c r="G18" s="40" t="s">
        <v>3080</v>
      </c>
      <c r="H18" s="40" t="s">
        <v>3079</v>
      </c>
      <c r="I18" s="40" t="s">
        <v>3096</v>
      </c>
      <c r="J18" s="40" t="s">
        <v>3097</v>
      </c>
      <c r="K18" s="41" t="s">
        <v>3100</v>
      </c>
      <c r="L18" s="40">
        <v>591542</v>
      </c>
      <c r="M18" s="40">
        <v>584296</v>
      </c>
      <c r="N18" s="40">
        <v>1</v>
      </c>
      <c r="O18" s="42"/>
      <c r="P18" s="42"/>
      <c r="Q18" s="42"/>
      <c r="R18" s="17">
        <f t="shared" si="1"/>
        <v>0</v>
      </c>
      <c r="S18" s="27">
        <f t="shared" si="2"/>
        <v>0</v>
      </c>
      <c r="T18" s="42"/>
      <c r="U18" s="42"/>
      <c r="V18" s="17">
        <f t="shared" si="3"/>
        <v>0</v>
      </c>
      <c r="W18" s="27">
        <f t="shared" si="4"/>
        <v>0</v>
      </c>
    </row>
    <row r="19" spans="1:23" x14ac:dyDescent="0.35">
      <c r="A19" s="38">
        <v>3189070</v>
      </c>
      <c r="B19" s="38" t="s">
        <v>3113</v>
      </c>
      <c r="C19" s="39" t="s">
        <v>3114</v>
      </c>
      <c r="D19" s="40" t="s">
        <v>14</v>
      </c>
      <c r="E19" s="40" t="s">
        <v>183</v>
      </c>
      <c r="F19" s="40" t="s">
        <v>3079</v>
      </c>
      <c r="G19" s="40" t="s">
        <v>3080</v>
      </c>
      <c r="H19" s="40" t="s">
        <v>3079</v>
      </c>
      <c r="I19" s="40" t="s">
        <v>3115</v>
      </c>
      <c r="J19" s="40" t="s">
        <v>2852</v>
      </c>
      <c r="K19" s="41">
        <v>4</v>
      </c>
      <c r="L19" s="40">
        <v>592155</v>
      </c>
      <c r="M19" s="40">
        <v>584012</v>
      </c>
      <c r="N19" s="40">
        <v>1</v>
      </c>
      <c r="O19" s="42"/>
      <c r="P19" s="42"/>
      <c r="Q19" s="42"/>
      <c r="R19" s="17">
        <f t="shared" si="1"/>
        <v>0</v>
      </c>
      <c r="S19" s="27">
        <f t="shared" si="2"/>
        <v>0</v>
      </c>
      <c r="T19" s="42"/>
      <c r="U19" s="42"/>
      <c r="V19" s="17">
        <f t="shared" si="3"/>
        <v>0</v>
      </c>
      <c r="W19" s="27">
        <f t="shared" si="4"/>
        <v>0</v>
      </c>
    </row>
    <row r="20" spans="1:23" x14ac:dyDescent="0.35">
      <c r="A20" s="38">
        <v>3187829</v>
      </c>
      <c r="B20" s="38" t="s">
        <v>3116</v>
      </c>
      <c r="C20" s="39" t="s">
        <v>3117</v>
      </c>
      <c r="D20" s="40" t="s">
        <v>14</v>
      </c>
      <c r="E20" s="40" t="s">
        <v>183</v>
      </c>
      <c r="F20" s="40" t="s">
        <v>3079</v>
      </c>
      <c r="G20" s="40" t="s">
        <v>3080</v>
      </c>
      <c r="H20" s="40" t="s">
        <v>3079</v>
      </c>
      <c r="I20" s="40" t="s">
        <v>219</v>
      </c>
      <c r="J20" s="40" t="s">
        <v>220</v>
      </c>
      <c r="K20" s="41">
        <v>24</v>
      </c>
      <c r="L20" s="40">
        <v>591908</v>
      </c>
      <c r="M20" s="40">
        <v>583696</v>
      </c>
      <c r="N20" s="40">
        <v>1</v>
      </c>
      <c r="O20" s="42"/>
      <c r="P20" s="42"/>
      <c r="Q20" s="42"/>
      <c r="R20" s="17">
        <f t="shared" si="1"/>
        <v>0</v>
      </c>
      <c r="S20" s="27">
        <f t="shared" si="2"/>
        <v>0</v>
      </c>
      <c r="T20" s="42"/>
      <c r="U20" s="42"/>
      <c r="V20" s="17">
        <f t="shared" si="3"/>
        <v>0</v>
      </c>
      <c r="W20" s="27">
        <f t="shared" si="4"/>
        <v>0</v>
      </c>
    </row>
    <row r="21" spans="1:23" x14ac:dyDescent="0.35">
      <c r="A21" s="38">
        <v>3187794</v>
      </c>
      <c r="B21" s="38" t="s">
        <v>3118</v>
      </c>
      <c r="C21" s="39" t="s">
        <v>3119</v>
      </c>
      <c r="D21" s="40" t="s">
        <v>14</v>
      </c>
      <c r="E21" s="40" t="s">
        <v>183</v>
      </c>
      <c r="F21" s="40" t="s">
        <v>3079</v>
      </c>
      <c r="G21" s="40" t="s">
        <v>3080</v>
      </c>
      <c r="H21" s="40" t="s">
        <v>3079</v>
      </c>
      <c r="I21" s="40" t="s">
        <v>219</v>
      </c>
      <c r="J21" s="40" t="s">
        <v>220</v>
      </c>
      <c r="K21" s="41">
        <v>4</v>
      </c>
      <c r="L21" s="40">
        <v>591964</v>
      </c>
      <c r="M21" s="40">
        <v>583960</v>
      </c>
      <c r="N21" s="40">
        <v>1</v>
      </c>
      <c r="O21" s="42"/>
      <c r="P21" s="42"/>
      <c r="Q21" s="42"/>
      <c r="R21" s="17">
        <f t="shared" si="1"/>
        <v>0</v>
      </c>
      <c r="S21" s="27">
        <f t="shared" si="2"/>
        <v>0</v>
      </c>
      <c r="T21" s="42"/>
      <c r="U21" s="42"/>
      <c r="V21" s="17">
        <f t="shared" si="3"/>
        <v>0</v>
      </c>
      <c r="W21" s="27">
        <f t="shared" si="4"/>
        <v>0</v>
      </c>
    </row>
    <row r="22" spans="1:23" x14ac:dyDescent="0.35">
      <c r="A22" s="38">
        <v>3188367</v>
      </c>
      <c r="B22" s="38" t="s">
        <v>3124</v>
      </c>
      <c r="C22" s="39" t="s">
        <v>3125</v>
      </c>
      <c r="D22" s="40" t="s">
        <v>14</v>
      </c>
      <c r="E22" s="40" t="s">
        <v>183</v>
      </c>
      <c r="F22" s="40" t="s">
        <v>3079</v>
      </c>
      <c r="G22" s="40" t="s">
        <v>3080</v>
      </c>
      <c r="H22" s="40" t="s">
        <v>3079</v>
      </c>
      <c r="I22" s="40" t="s">
        <v>50</v>
      </c>
      <c r="J22" s="40" t="s">
        <v>51</v>
      </c>
      <c r="K22" s="41" t="s">
        <v>222</v>
      </c>
      <c r="L22" s="40">
        <v>592796</v>
      </c>
      <c r="M22" s="40">
        <v>583335</v>
      </c>
      <c r="N22" s="40">
        <v>1</v>
      </c>
      <c r="O22" s="42"/>
      <c r="P22" s="42"/>
      <c r="Q22" s="42"/>
      <c r="R22" s="17">
        <f t="shared" si="1"/>
        <v>0</v>
      </c>
      <c r="S22" s="27">
        <f t="shared" si="2"/>
        <v>0</v>
      </c>
      <c r="T22" s="42"/>
      <c r="U22" s="42"/>
      <c r="V22" s="17">
        <f t="shared" si="3"/>
        <v>0</v>
      </c>
      <c r="W22" s="27">
        <f t="shared" si="4"/>
        <v>0</v>
      </c>
    </row>
    <row r="23" spans="1:23" x14ac:dyDescent="0.35">
      <c r="A23" s="38">
        <v>7948092</v>
      </c>
      <c r="B23" s="38" t="s">
        <v>3128</v>
      </c>
      <c r="C23" s="39" t="s">
        <v>3129</v>
      </c>
      <c r="D23" s="40" t="s">
        <v>14</v>
      </c>
      <c r="E23" s="40" t="s">
        <v>183</v>
      </c>
      <c r="F23" s="40" t="s">
        <v>3079</v>
      </c>
      <c r="G23" s="40" t="s">
        <v>3080</v>
      </c>
      <c r="H23" s="40" t="s">
        <v>3079</v>
      </c>
      <c r="I23" s="40" t="s">
        <v>45</v>
      </c>
      <c r="J23" s="40" t="s">
        <v>46</v>
      </c>
      <c r="K23" s="41">
        <v>3</v>
      </c>
      <c r="L23" s="40">
        <v>590559</v>
      </c>
      <c r="M23" s="40">
        <v>586334</v>
      </c>
      <c r="N23" s="40">
        <v>1</v>
      </c>
      <c r="O23" s="42"/>
      <c r="P23" s="42"/>
      <c r="Q23" s="42"/>
      <c r="R23" s="17">
        <f t="shared" si="1"/>
        <v>0</v>
      </c>
      <c r="S23" s="27">
        <f t="shared" si="2"/>
        <v>0</v>
      </c>
      <c r="T23" s="42"/>
      <c r="U23" s="42"/>
      <c r="V23" s="17">
        <f t="shared" si="3"/>
        <v>0</v>
      </c>
      <c r="W23" s="27">
        <f t="shared" si="4"/>
        <v>0</v>
      </c>
    </row>
    <row r="24" spans="1:23" x14ac:dyDescent="0.35">
      <c r="A24" s="38">
        <v>3188124</v>
      </c>
      <c r="B24" s="38" t="s">
        <v>3132</v>
      </c>
      <c r="C24" s="39" t="s">
        <v>3133</v>
      </c>
      <c r="D24" s="40" t="s">
        <v>14</v>
      </c>
      <c r="E24" s="40" t="s">
        <v>183</v>
      </c>
      <c r="F24" s="40" t="s">
        <v>3079</v>
      </c>
      <c r="G24" s="40" t="s">
        <v>3080</v>
      </c>
      <c r="H24" s="40" t="s">
        <v>3079</v>
      </c>
      <c r="I24" s="40" t="s">
        <v>3072</v>
      </c>
      <c r="J24" s="40" t="s">
        <v>3073</v>
      </c>
      <c r="K24" s="41">
        <v>3</v>
      </c>
      <c r="L24" s="40">
        <v>592131</v>
      </c>
      <c r="M24" s="40">
        <v>583810</v>
      </c>
      <c r="N24" s="40">
        <v>1</v>
      </c>
      <c r="O24" s="42"/>
      <c r="P24" s="42"/>
      <c r="Q24" s="42"/>
      <c r="R24" s="17">
        <f t="shared" si="1"/>
        <v>0</v>
      </c>
      <c r="S24" s="27">
        <f t="shared" si="2"/>
        <v>0</v>
      </c>
      <c r="T24" s="42"/>
      <c r="U24" s="42"/>
      <c r="V24" s="17">
        <f t="shared" si="3"/>
        <v>0</v>
      </c>
      <c r="W24" s="27">
        <f t="shared" si="4"/>
        <v>0</v>
      </c>
    </row>
  </sheetData>
  <sheetProtection algorithmName="SHA-512" hashValue="CH2kUq0mQLg5ggVcXE3PYtBE7eUMslumb2V3ujcOKuQJe2MF2N4PzY62lNDXTnww5H1VzTk1sLpGjSSr0ZbIcA==" saltValue="WkF8Mkitmj3JpRDeVP0wfA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7"/>
  <sheetViews>
    <sheetView topLeftCell="A7" workbookViewId="0">
      <selection activeCell="T16" sqref="T16:U27"/>
    </sheetView>
  </sheetViews>
  <sheetFormatPr defaultColWidth="8.7265625" defaultRowHeight="14.5" x14ac:dyDescent="0.35"/>
  <cols>
    <col min="1" max="1" width="8.7265625" style="4"/>
    <col min="2" max="2" width="12.54296875" style="4" customWidth="1"/>
    <col min="3" max="11" width="8.7265625" style="4"/>
    <col min="12" max="12" width="14.54296875" style="4" customWidth="1"/>
    <col min="13" max="14" width="8.7265625" style="4"/>
    <col min="15" max="15" width="15.453125" style="4" customWidth="1"/>
    <col min="16" max="16" width="12.81640625" style="4" customWidth="1"/>
    <col min="17" max="17" width="19.54296875" style="4" customWidth="1"/>
    <col min="18" max="18" width="8.7265625" style="4"/>
    <col min="19" max="19" width="14.26953125" style="4" customWidth="1"/>
    <col min="20" max="20" width="8.7265625" style="4"/>
    <col min="21" max="21" width="18.81640625" style="4" customWidth="1"/>
    <col min="22" max="22" width="8.7265625" style="4"/>
    <col min="23" max="23" width="15.26953125" style="4" customWidth="1"/>
    <col min="24" max="16384" width="8.7265625" style="4"/>
  </cols>
  <sheetData>
    <row r="1" spans="1:23" ht="15" thickBot="1" x14ac:dyDescent="0.4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" thickTop="1" x14ac:dyDescent="0.35">
      <c r="A2" s="1">
        <v>21</v>
      </c>
      <c r="B2" s="1">
        <f>M14</f>
        <v>12</v>
      </c>
      <c r="C2" s="1" t="str">
        <f>E16</f>
        <v>MŁAWSKI</v>
      </c>
      <c r="D2" s="1"/>
      <c r="E2" s="1"/>
      <c r="F2" s="1"/>
      <c r="G2" s="112" t="s">
        <v>3787</v>
      </c>
      <c r="H2" s="113"/>
      <c r="I2" s="114"/>
      <c r="J2" s="115" t="s">
        <v>3788</v>
      </c>
      <c r="K2" s="116"/>
      <c r="L2" s="117"/>
      <c r="Q2" s="5"/>
      <c r="R2" s="5"/>
      <c r="S2" s="5"/>
      <c r="T2" s="5"/>
    </row>
    <row r="3" spans="1:23" x14ac:dyDescent="0.3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2" x14ac:dyDescent="0.35">
      <c r="A4" s="118" t="s">
        <v>3795</v>
      </c>
      <c r="B4" s="118"/>
      <c r="C4" s="118"/>
      <c r="D4" s="118"/>
      <c r="E4" s="118"/>
      <c r="F4" s="10" t="s">
        <v>3796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106" t="s">
        <v>3797</v>
      </c>
      <c r="O4" s="107"/>
      <c r="P4" s="14">
        <v>1</v>
      </c>
      <c r="Q4" s="88"/>
      <c r="R4" s="89"/>
      <c r="S4" s="89"/>
      <c r="T4" s="89"/>
      <c r="U4" s="89"/>
      <c r="V4" s="90"/>
    </row>
    <row r="5" spans="1:23" ht="42" x14ac:dyDescent="0.35">
      <c r="A5" s="118" t="s">
        <v>3798</v>
      </c>
      <c r="B5" s="118"/>
      <c r="C5" s="118"/>
      <c r="D5" s="118"/>
      <c r="E5" s="118"/>
      <c r="F5" s="10" t="s">
        <v>3799</v>
      </c>
      <c r="G5" s="11">
        <f>ROUND(J5/M14/60,2)</f>
        <v>0</v>
      </c>
      <c r="H5" s="12">
        <f>ROUND(K5/M14/60,0)</f>
        <v>0</v>
      </c>
      <c r="I5" s="13">
        <f>G4+H4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106"/>
      <c r="O5" s="107"/>
      <c r="P5" s="14">
        <v>2</v>
      </c>
      <c r="Q5" s="88"/>
      <c r="R5" s="89"/>
      <c r="S5" s="89"/>
      <c r="T5" s="89"/>
      <c r="U5" s="89"/>
      <c r="V5" s="90"/>
    </row>
    <row r="6" spans="1:23" ht="64" x14ac:dyDescent="0.35">
      <c r="A6" s="108" t="s">
        <v>3800</v>
      </c>
      <c r="B6" s="108"/>
      <c r="C6" s="108"/>
      <c r="D6" s="108"/>
      <c r="E6" s="108"/>
      <c r="F6" s="3" t="s">
        <v>3801</v>
      </c>
      <c r="G6" s="15"/>
      <c r="H6" s="12">
        <f t="shared" ref="H6:H10" si="0">G6*0.23</f>
        <v>0</v>
      </c>
      <c r="I6" s="31">
        <f>ROUND(G6+H6,2)</f>
        <v>0</v>
      </c>
      <c r="J6" s="109" t="s">
        <v>3802</v>
      </c>
      <c r="K6" s="110"/>
      <c r="L6" s="111"/>
      <c r="P6" s="9" t="s">
        <v>3793</v>
      </c>
      <c r="Q6" s="1" t="s">
        <v>3794</v>
      </c>
      <c r="S6" s="5"/>
      <c r="T6" s="5"/>
    </row>
    <row r="7" spans="1:23" ht="64" x14ac:dyDescent="0.35">
      <c r="A7" s="108" t="s">
        <v>3803</v>
      </c>
      <c r="B7" s="108"/>
      <c r="C7" s="108"/>
      <c r="D7" s="108"/>
      <c r="E7" s="108"/>
      <c r="F7" s="3" t="s">
        <v>3804</v>
      </c>
      <c r="G7" s="15"/>
      <c r="H7" s="12">
        <f t="shared" si="0"/>
        <v>0</v>
      </c>
      <c r="I7" s="31">
        <f>ROUND(G6+H6,2)</f>
        <v>0</v>
      </c>
      <c r="J7" s="109" t="s">
        <v>3802</v>
      </c>
      <c r="K7" s="110"/>
      <c r="L7" s="111"/>
      <c r="P7" s="9"/>
      <c r="Q7" s="1"/>
      <c r="S7" s="5"/>
      <c r="T7" s="5"/>
    </row>
    <row r="8" spans="1:23" ht="53.5" x14ac:dyDescent="0.35">
      <c r="A8" s="108" t="s">
        <v>3805</v>
      </c>
      <c r="B8" s="108"/>
      <c r="C8" s="108"/>
      <c r="D8" s="108"/>
      <c r="E8" s="108"/>
      <c r="F8" s="3" t="s">
        <v>3806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106" t="s">
        <v>3807</v>
      </c>
      <c r="O8" s="107"/>
      <c r="P8" s="14">
        <v>1</v>
      </c>
      <c r="Q8" s="88"/>
      <c r="R8" s="89"/>
      <c r="S8" s="89"/>
      <c r="T8" s="89"/>
      <c r="U8" s="89"/>
      <c r="V8" s="90"/>
    </row>
    <row r="9" spans="1:23" ht="43" x14ac:dyDescent="0.35">
      <c r="A9" s="91" t="s">
        <v>3808</v>
      </c>
      <c r="B9" s="91"/>
      <c r="C9" s="91"/>
      <c r="D9" s="91"/>
      <c r="E9" s="91"/>
      <c r="F9" s="3" t="s">
        <v>3809</v>
      </c>
      <c r="G9" s="15"/>
      <c r="H9" s="12">
        <f t="shared" si="0"/>
        <v>0</v>
      </c>
      <c r="I9" s="31">
        <f>ROUND(G9+H9,2)</f>
        <v>0</v>
      </c>
      <c r="J9" s="92" t="s">
        <v>3802</v>
      </c>
      <c r="K9" s="93"/>
      <c r="L9" s="94"/>
      <c r="M9" s="1"/>
      <c r="N9" s="16"/>
      <c r="W9" s="17"/>
    </row>
    <row r="10" spans="1:23" ht="54" thickBot="1" x14ac:dyDescent="0.4">
      <c r="A10" s="91" t="s">
        <v>3810</v>
      </c>
      <c r="B10" s="91"/>
      <c r="C10" s="91"/>
      <c r="D10" s="91"/>
      <c r="E10" s="91"/>
      <c r="F10" s="3" t="s">
        <v>3811</v>
      </c>
      <c r="G10" s="18"/>
      <c r="H10" s="19">
        <f t="shared" si="0"/>
        <v>0</v>
      </c>
      <c r="I10" s="31">
        <f>ROUND(G10+H10,2)</f>
        <v>0</v>
      </c>
      <c r="J10" s="95" t="s">
        <v>3802</v>
      </c>
      <c r="K10" s="96"/>
      <c r="L10" s="97"/>
      <c r="M10" s="1"/>
      <c r="N10" s="1"/>
    </row>
    <row r="11" spans="1:23" ht="15" thickTop="1" x14ac:dyDescent="0.35">
      <c r="A11" s="20"/>
      <c r="B11" s="20"/>
      <c r="C11" s="20"/>
      <c r="D11" s="20"/>
      <c r="H11" s="20"/>
      <c r="I11" s="98"/>
      <c r="J11" s="99"/>
      <c r="K11" s="99"/>
      <c r="L11" s="100"/>
      <c r="M11" s="33" t="s">
        <v>3812</v>
      </c>
      <c r="N11" s="34"/>
      <c r="O11" s="1"/>
      <c r="P11" s="1"/>
      <c r="Q11" s="1"/>
      <c r="R11" s="1"/>
      <c r="S11" s="1"/>
      <c r="T11" s="1"/>
      <c r="U11" s="1"/>
      <c r="V11" s="21"/>
    </row>
    <row r="12" spans="1:23" ht="15" thickBot="1" x14ac:dyDescent="0.4">
      <c r="A12" s="20"/>
      <c r="B12" s="20"/>
      <c r="C12" s="20"/>
      <c r="D12" s="20"/>
      <c r="H12" s="22" t="s">
        <v>3813</v>
      </c>
      <c r="I12" s="101"/>
      <c r="J12" s="102"/>
      <c r="K12" s="102"/>
      <c r="L12" s="103"/>
      <c r="M12" s="104" t="s">
        <v>3814</v>
      </c>
      <c r="N12" s="105"/>
      <c r="O12" s="105"/>
      <c r="P12" s="105"/>
      <c r="Q12" s="105"/>
      <c r="R12" s="105"/>
      <c r="S12" s="105"/>
      <c r="T12" s="105"/>
      <c r="U12" s="105"/>
      <c r="V12" s="105"/>
    </row>
    <row r="13" spans="1:23" ht="15" thickTop="1" x14ac:dyDescent="0.35"/>
    <row r="14" spans="1:23" ht="34.5" customHeight="1" x14ac:dyDescent="0.3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12</v>
      </c>
      <c r="N14" s="25">
        <f>SUM(N16:N400)</f>
        <v>12</v>
      </c>
      <c r="P14" s="86" t="s">
        <v>3815</v>
      </c>
      <c r="Q14" s="87"/>
      <c r="R14" s="87"/>
      <c r="S14" s="87"/>
      <c r="T14" s="86" t="s">
        <v>3816</v>
      </c>
      <c r="U14" s="87"/>
      <c r="V14" s="87"/>
      <c r="W14" s="87"/>
    </row>
    <row r="15" spans="1:23" ht="73.5" x14ac:dyDescent="0.35">
      <c r="A15" s="35" t="s">
        <v>1</v>
      </c>
      <c r="B15" s="35" t="s">
        <v>2</v>
      </c>
      <c r="C15" s="36" t="s">
        <v>3</v>
      </c>
      <c r="D15" s="37" t="s">
        <v>4</v>
      </c>
      <c r="E15" s="37" t="s">
        <v>5</v>
      </c>
      <c r="F15" s="37" t="s">
        <v>6</v>
      </c>
      <c r="G15" s="37" t="s">
        <v>7</v>
      </c>
      <c r="H15" s="37" t="s">
        <v>8</v>
      </c>
      <c r="I15" s="37" t="s">
        <v>9</v>
      </c>
      <c r="J15" s="37" t="s">
        <v>10</v>
      </c>
      <c r="K15" s="37" t="s">
        <v>11</v>
      </c>
      <c r="L15" s="37" t="s">
        <v>12</v>
      </c>
      <c r="M15" s="37" t="s">
        <v>13</v>
      </c>
      <c r="N15" s="37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35">
      <c r="A16" s="38">
        <v>3184572</v>
      </c>
      <c r="B16" s="38" t="s">
        <v>3077</v>
      </c>
      <c r="C16" s="39" t="s">
        <v>3078</v>
      </c>
      <c r="D16" s="40" t="s">
        <v>14</v>
      </c>
      <c r="E16" s="40" t="s">
        <v>183</v>
      </c>
      <c r="F16" s="40" t="s">
        <v>3079</v>
      </c>
      <c r="G16" s="40" t="s">
        <v>3080</v>
      </c>
      <c r="H16" s="40" t="s">
        <v>3079</v>
      </c>
      <c r="I16" s="40" t="s">
        <v>3081</v>
      </c>
      <c r="J16" s="40" t="s">
        <v>3082</v>
      </c>
      <c r="K16" s="41">
        <v>9</v>
      </c>
      <c r="L16" s="40">
        <v>590519</v>
      </c>
      <c r="M16" s="40">
        <v>586297</v>
      </c>
      <c r="N16" s="40">
        <v>1</v>
      </c>
      <c r="O16" s="42"/>
      <c r="P16" s="42"/>
      <c r="Q16" s="42"/>
      <c r="R16" s="17">
        <f>ROUND(Q16*0.23,2)</f>
        <v>0</v>
      </c>
      <c r="S16" s="27">
        <f>ROUND(Q16,2)+R16</f>
        <v>0</v>
      </c>
      <c r="T16" s="42"/>
      <c r="U16" s="42"/>
      <c r="V16" s="17">
        <f>ROUND(U16*0.23,2)</f>
        <v>0</v>
      </c>
      <c r="W16" s="27">
        <f>ROUND(U16,2)+V16</f>
        <v>0</v>
      </c>
    </row>
    <row r="17" spans="1:23" x14ac:dyDescent="0.35">
      <c r="A17" s="38">
        <v>3188788</v>
      </c>
      <c r="B17" s="38" t="s">
        <v>3083</v>
      </c>
      <c r="C17" s="39" t="s">
        <v>3084</v>
      </c>
      <c r="D17" s="40" t="s">
        <v>14</v>
      </c>
      <c r="E17" s="40" t="s">
        <v>183</v>
      </c>
      <c r="F17" s="40" t="s">
        <v>3079</v>
      </c>
      <c r="G17" s="40" t="s">
        <v>3080</v>
      </c>
      <c r="H17" s="40" t="s">
        <v>3079</v>
      </c>
      <c r="I17" s="40" t="s">
        <v>2608</v>
      </c>
      <c r="J17" s="40" t="s">
        <v>2609</v>
      </c>
      <c r="K17" s="41">
        <v>39</v>
      </c>
      <c r="L17" s="40">
        <v>590579</v>
      </c>
      <c r="M17" s="40">
        <v>585563</v>
      </c>
      <c r="N17" s="40">
        <v>1</v>
      </c>
      <c r="O17" s="42"/>
      <c r="P17" s="42"/>
      <c r="Q17" s="42"/>
      <c r="R17" s="17">
        <f t="shared" ref="R17:R27" si="1">ROUND(Q17*0.23,2)</f>
        <v>0</v>
      </c>
      <c r="S17" s="27">
        <f t="shared" ref="S17:S27" si="2">ROUND(Q17,2)+R17</f>
        <v>0</v>
      </c>
      <c r="T17" s="42"/>
      <c r="U17" s="42"/>
      <c r="V17" s="17">
        <f t="shared" ref="V17:V27" si="3">ROUND(U17*0.23,2)</f>
        <v>0</v>
      </c>
      <c r="W17" s="27">
        <f t="shared" ref="W17:W27" si="4">ROUND(U17,2)+V17</f>
        <v>0</v>
      </c>
    </row>
    <row r="18" spans="1:23" x14ac:dyDescent="0.35">
      <c r="A18" s="38">
        <v>3188831</v>
      </c>
      <c r="B18" s="38" t="s">
        <v>3085</v>
      </c>
      <c r="C18" s="39" t="s">
        <v>3086</v>
      </c>
      <c r="D18" s="40" t="s">
        <v>14</v>
      </c>
      <c r="E18" s="40" t="s">
        <v>183</v>
      </c>
      <c r="F18" s="40" t="s">
        <v>3079</v>
      </c>
      <c r="G18" s="40" t="s">
        <v>3080</v>
      </c>
      <c r="H18" s="40" t="s">
        <v>3079</v>
      </c>
      <c r="I18" s="40" t="s">
        <v>243</v>
      </c>
      <c r="J18" s="40" t="s">
        <v>244</v>
      </c>
      <c r="K18" s="41">
        <v>12</v>
      </c>
      <c r="L18" s="40">
        <v>591749</v>
      </c>
      <c r="M18" s="40">
        <v>584112</v>
      </c>
      <c r="N18" s="40">
        <v>1</v>
      </c>
      <c r="O18" s="42"/>
      <c r="P18" s="42"/>
      <c r="Q18" s="42"/>
      <c r="R18" s="17">
        <f t="shared" si="1"/>
        <v>0</v>
      </c>
      <c r="S18" s="27">
        <f t="shared" si="2"/>
        <v>0</v>
      </c>
      <c r="T18" s="42"/>
      <c r="U18" s="42"/>
      <c r="V18" s="17">
        <f t="shared" si="3"/>
        <v>0</v>
      </c>
      <c r="W18" s="27">
        <f t="shared" si="4"/>
        <v>0</v>
      </c>
    </row>
    <row r="19" spans="1:23" x14ac:dyDescent="0.35">
      <c r="A19" s="38">
        <v>3187675</v>
      </c>
      <c r="B19" s="38" t="s">
        <v>3089</v>
      </c>
      <c r="C19" s="39" t="s">
        <v>3090</v>
      </c>
      <c r="D19" s="40" t="s">
        <v>14</v>
      </c>
      <c r="E19" s="40" t="s">
        <v>183</v>
      </c>
      <c r="F19" s="40" t="s">
        <v>3079</v>
      </c>
      <c r="G19" s="40" t="s">
        <v>3080</v>
      </c>
      <c r="H19" s="40" t="s">
        <v>3079</v>
      </c>
      <c r="I19" s="40" t="s">
        <v>3091</v>
      </c>
      <c r="J19" s="40" t="s">
        <v>3092</v>
      </c>
      <c r="K19" s="41" t="s">
        <v>3093</v>
      </c>
      <c r="L19" s="40">
        <v>591667</v>
      </c>
      <c r="M19" s="40">
        <v>583773</v>
      </c>
      <c r="N19" s="40">
        <v>1</v>
      </c>
      <c r="O19" s="42"/>
      <c r="P19" s="42"/>
      <c r="Q19" s="42"/>
      <c r="R19" s="17">
        <f t="shared" si="1"/>
        <v>0</v>
      </c>
      <c r="S19" s="27">
        <f t="shared" si="2"/>
        <v>0</v>
      </c>
      <c r="T19" s="42"/>
      <c r="U19" s="42"/>
      <c r="V19" s="17">
        <f t="shared" si="3"/>
        <v>0</v>
      </c>
      <c r="W19" s="27">
        <f t="shared" si="4"/>
        <v>0</v>
      </c>
    </row>
    <row r="20" spans="1:23" x14ac:dyDescent="0.35">
      <c r="A20" s="38">
        <v>3188952</v>
      </c>
      <c r="B20" s="38" t="s">
        <v>3101</v>
      </c>
      <c r="C20" s="39" t="s">
        <v>3102</v>
      </c>
      <c r="D20" s="40" t="s">
        <v>14</v>
      </c>
      <c r="E20" s="40" t="s">
        <v>183</v>
      </c>
      <c r="F20" s="40" t="s">
        <v>3079</v>
      </c>
      <c r="G20" s="40" t="s">
        <v>3080</v>
      </c>
      <c r="H20" s="40" t="s">
        <v>3079</v>
      </c>
      <c r="I20" s="40" t="s">
        <v>3103</v>
      </c>
      <c r="J20" s="40" t="s">
        <v>3104</v>
      </c>
      <c r="K20" s="41">
        <v>14</v>
      </c>
      <c r="L20" s="40">
        <v>591809</v>
      </c>
      <c r="M20" s="40">
        <v>583883</v>
      </c>
      <c r="N20" s="40">
        <v>1</v>
      </c>
      <c r="O20" s="42"/>
      <c r="P20" s="42"/>
      <c r="Q20" s="42"/>
      <c r="R20" s="17">
        <f t="shared" si="1"/>
        <v>0</v>
      </c>
      <c r="S20" s="27">
        <f t="shared" si="2"/>
        <v>0</v>
      </c>
      <c r="T20" s="42"/>
      <c r="U20" s="42"/>
      <c r="V20" s="17">
        <f t="shared" si="3"/>
        <v>0</v>
      </c>
      <c r="W20" s="27">
        <f t="shared" si="4"/>
        <v>0</v>
      </c>
    </row>
    <row r="21" spans="1:23" x14ac:dyDescent="0.35">
      <c r="A21" s="38">
        <v>3189332</v>
      </c>
      <c r="B21" s="38" t="s">
        <v>3105</v>
      </c>
      <c r="C21" s="39" t="s">
        <v>3106</v>
      </c>
      <c r="D21" s="40" t="s">
        <v>14</v>
      </c>
      <c r="E21" s="40" t="s">
        <v>183</v>
      </c>
      <c r="F21" s="40" t="s">
        <v>3079</v>
      </c>
      <c r="G21" s="40" t="s">
        <v>3080</v>
      </c>
      <c r="H21" s="40" t="s">
        <v>3079</v>
      </c>
      <c r="I21" s="40" t="s">
        <v>3107</v>
      </c>
      <c r="J21" s="40" t="s">
        <v>3108</v>
      </c>
      <c r="K21" s="41">
        <v>33</v>
      </c>
      <c r="L21" s="40">
        <v>591455</v>
      </c>
      <c r="M21" s="40">
        <v>584767</v>
      </c>
      <c r="N21" s="40">
        <v>1</v>
      </c>
      <c r="O21" s="42"/>
      <c r="P21" s="42"/>
      <c r="Q21" s="42"/>
      <c r="R21" s="17">
        <f t="shared" si="1"/>
        <v>0</v>
      </c>
      <c r="S21" s="27">
        <f t="shared" si="2"/>
        <v>0</v>
      </c>
      <c r="T21" s="42"/>
      <c r="U21" s="42"/>
      <c r="V21" s="17">
        <f t="shared" si="3"/>
        <v>0</v>
      </c>
      <c r="W21" s="27">
        <f t="shared" si="4"/>
        <v>0</v>
      </c>
    </row>
    <row r="22" spans="1:23" x14ac:dyDescent="0.35">
      <c r="A22" s="38">
        <v>8100823</v>
      </c>
      <c r="B22" s="38" t="s">
        <v>3109</v>
      </c>
      <c r="C22" s="39" t="s">
        <v>3110</v>
      </c>
      <c r="D22" s="40" t="s">
        <v>14</v>
      </c>
      <c r="E22" s="40" t="s">
        <v>183</v>
      </c>
      <c r="F22" s="40" t="s">
        <v>3079</v>
      </c>
      <c r="G22" s="40" t="s">
        <v>3080</v>
      </c>
      <c r="H22" s="40" t="s">
        <v>3079</v>
      </c>
      <c r="I22" s="40" t="s">
        <v>3111</v>
      </c>
      <c r="J22" s="40" t="s">
        <v>3112</v>
      </c>
      <c r="K22" s="41">
        <v>4</v>
      </c>
      <c r="L22" s="40">
        <v>591419</v>
      </c>
      <c r="M22" s="40">
        <v>584712</v>
      </c>
      <c r="N22" s="40">
        <v>1</v>
      </c>
      <c r="O22" s="42"/>
      <c r="P22" s="42"/>
      <c r="Q22" s="42"/>
      <c r="R22" s="17">
        <f t="shared" si="1"/>
        <v>0</v>
      </c>
      <c r="S22" s="27">
        <f t="shared" si="2"/>
        <v>0</v>
      </c>
      <c r="T22" s="42"/>
      <c r="U22" s="42"/>
      <c r="V22" s="17">
        <f t="shared" si="3"/>
        <v>0</v>
      </c>
      <c r="W22" s="27">
        <f t="shared" si="4"/>
        <v>0</v>
      </c>
    </row>
    <row r="23" spans="1:23" x14ac:dyDescent="0.35">
      <c r="A23" s="38">
        <v>3189111</v>
      </c>
      <c r="B23" s="38" t="s">
        <v>3120</v>
      </c>
      <c r="C23" s="39" t="s">
        <v>3121</v>
      </c>
      <c r="D23" s="40" t="s">
        <v>14</v>
      </c>
      <c r="E23" s="40" t="s">
        <v>183</v>
      </c>
      <c r="F23" s="40" t="s">
        <v>3079</v>
      </c>
      <c r="G23" s="40" t="s">
        <v>3080</v>
      </c>
      <c r="H23" s="40" t="s">
        <v>3079</v>
      </c>
      <c r="I23" s="40" t="s">
        <v>239</v>
      </c>
      <c r="J23" s="40" t="s">
        <v>240</v>
      </c>
      <c r="K23" s="41">
        <v>16</v>
      </c>
      <c r="L23" s="40">
        <v>591644</v>
      </c>
      <c r="M23" s="40">
        <v>584228</v>
      </c>
      <c r="N23" s="40">
        <v>1</v>
      </c>
      <c r="O23" s="42"/>
      <c r="P23" s="42"/>
      <c r="Q23" s="42"/>
      <c r="R23" s="17">
        <f t="shared" si="1"/>
        <v>0</v>
      </c>
      <c r="S23" s="27">
        <f t="shared" si="2"/>
        <v>0</v>
      </c>
      <c r="T23" s="42"/>
      <c r="U23" s="42"/>
      <c r="V23" s="17">
        <f t="shared" si="3"/>
        <v>0</v>
      </c>
      <c r="W23" s="27">
        <f t="shared" si="4"/>
        <v>0</v>
      </c>
    </row>
    <row r="24" spans="1:23" x14ac:dyDescent="0.35">
      <c r="A24" s="38">
        <v>3188107</v>
      </c>
      <c r="B24" s="38" t="s">
        <v>3122</v>
      </c>
      <c r="C24" s="39" t="s">
        <v>3123</v>
      </c>
      <c r="D24" s="40" t="s">
        <v>14</v>
      </c>
      <c r="E24" s="40" t="s">
        <v>183</v>
      </c>
      <c r="F24" s="40" t="s">
        <v>3079</v>
      </c>
      <c r="G24" s="40" t="s">
        <v>3080</v>
      </c>
      <c r="H24" s="40" t="s">
        <v>3079</v>
      </c>
      <c r="I24" s="40" t="s">
        <v>350</v>
      </c>
      <c r="J24" s="40" t="s">
        <v>351</v>
      </c>
      <c r="K24" s="41">
        <v>1</v>
      </c>
      <c r="L24" s="40">
        <v>592209</v>
      </c>
      <c r="M24" s="40">
        <v>583644</v>
      </c>
      <c r="N24" s="40">
        <v>1</v>
      </c>
      <c r="O24" s="42"/>
      <c r="P24" s="42"/>
      <c r="Q24" s="42"/>
      <c r="R24" s="17">
        <f t="shared" si="1"/>
        <v>0</v>
      </c>
      <c r="S24" s="27">
        <f t="shared" si="2"/>
        <v>0</v>
      </c>
      <c r="T24" s="42"/>
      <c r="U24" s="42"/>
      <c r="V24" s="17">
        <f t="shared" si="3"/>
        <v>0</v>
      </c>
      <c r="W24" s="27">
        <f t="shared" si="4"/>
        <v>0</v>
      </c>
    </row>
    <row r="25" spans="1:23" x14ac:dyDescent="0.35">
      <c r="A25" s="38">
        <v>3188452</v>
      </c>
      <c r="B25" s="38" t="s">
        <v>3126</v>
      </c>
      <c r="C25" s="39" t="s">
        <v>3127</v>
      </c>
      <c r="D25" s="40" t="s">
        <v>14</v>
      </c>
      <c r="E25" s="40" t="s">
        <v>183</v>
      </c>
      <c r="F25" s="40" t="s">
        <v>3079</v>
      </c>
      <c r="G25" s="40" t="s">
        <v>3080</v>
      </c>
      <c r="H25" s="40" t="s">
        <v>3079</v>
      </c>
      <c r="I25" s="40" t="s">
        <v>50</v>
      </c>
      <c r="J25" s="40" t="s">
        <v>51</v>
      </c>
      <c r="K25" s="41">
        <v>52</v>
      </c>
      <c r="L25" s="40">
        <v>593270</v>
      </c>
      <c r="M25" s="40">
        <v>583247</v>
      </c>
      <c r="N25" s="40">
        <v>1</v>
      </c>
      <c r="O25" s="42"/>
      <c r="P25" s="42"/>
      <c r="Q25" s="42"/>
      <c r="R25" s="17">
        <f t="shared" si="1"/>
        <v>0</v>
      </c>
      <c r="S25" s="27">
        <f t="shared" si="2"/>
        <v>0</v>
      </c>
      <c r="T25" s="42"/>
      <c r="U25" s="42"/>
      <c r="V25" s="17">
        <f t="shared" si="3"/>
        <v>0</v>
      </c>
      <c r="W25" s="27">
        <f t="shared" si="4"/>
        <v>0</v>
      </c>
    </row>
    <row r="26" spans="1:23" x14ac:dyDescent="0.35">
      <c r="A26" s="38">
        <v>3189233</v>
      </c>
      <c r="B26" s="38" t="s">
        <v>3130</v>
      </c>
      <c r="C26" s="39" t="s">
        <v>3131</v>
      </c>
      <c r="D26" s="40" t="s">
        <v>14</v>
      </c>
      <c r="E26" s="40" t="s">
        <v>183</v>
      </c>
      <c r="F26" s="40" t="s">
        <v>3079</v>
      </c>
      <c r="G26" s="40" t="s">
        <v>3080</v>
      </c>
      <c r="H26" s="40" t="s">
        <v>3079</v>
      </c>
      <c r="I26" s="40" t="s">
        <v>3072</v>
      </c>
      <c r="J26" s="40" t="s">
        <v>3073</v>
      </c>
      <c r="K26" s="41">
        <v>1</v>
      </c>
      <c r="L26" s="40">
        <v>592214</v>
      </c>
      <c r="M26" s="40">
        <v>583805</v>
      </c>
      <c r="N26" s="40">
        <v>1</v>
      </c>
      <c r="O26" s="42"/>
      <c r="P26" s="42"/>
      <c r="Q26" s="42"/>
      <c r="R26" s="17">
        <f t="shared" si="1"/>
        <v>0</v>
      </c>
      <c r="S26" s="27">
        <f t="shared" si="2"/>
        <v>0</v>
      </c>
      <c r="T26" s="42"/>
      <c r="U26" s="42"/>
      <c r="V26" s="17">
        <f t="shared" si="3"/>
        <v>0</v>
      </c>
      <c r="W26" s="27">
        <f t="shared" si="4"/>
        <v>0</v>
      </c>
    </row>
    <row r="27" spans="1:23" x14ac:dyDescent="0.35">
      <c r="A27" s="38">
        <v>3186762</v>
      </c>
      <c r="B27" s="38" t="s">
        <v>3134</v>
      </c>
      <c r="C27" s="39" t="s">
        <v>3135</v>
      </c>
      <c r="D27" s="40" t="s">
        <v>14</v>
      </c>
      <c r="E27" s="40" t="s">
        <v>183</v>
      </c>
      <c r="F27" s="40" t="s">
        <v>3079</v>
      </c>
      <c r="G27" s="40" t="s">
        <v>3080</v>
      </c>
      <c r="H27" s="40" t="s">
        <v>3079</v>
      </c>
      <c r="I27" s="40" t="s">
        <v>3136</v>
      </c>
      <c r="J27" s="40" t="s">
        <v>3137</v>
      </c>
      <c r="K27" s="41">
        <v>4</v>
      </c>
      <c r="L27" s="40">
        <v>592727</v>
      </c>
      <c r="M27" s="40">
        <v>584538</v>
      </c>
      <c r="N27" s="40">
        <v>1</v>
      </c>
      <c r="O27" s="42"/>
      <c r="P27" s="42"/>
      <c r="Q27" s="42"/>
      <c r="R27" s="17">
        <f t="shared" si="1"/>
        <v>0</v>
      </c>
      <c r="S27" s="27">
        <f t="shared" si="2"/>
        <v>0</v>
      </c>
      <c r="T27" s="42"/>
      <c r="U27" s="42"/>
      <c r="V27" s="17">
        <f t="shared" si="3"/>
        <v>0</v>
      </c>
      <c r="W27" s="27">
        <f t="shared" si="4"/>
        <v>0</v>
      </c>
    </row>
  </sheetData>
  <sheetProtection algorithmName="SHA-512" hashValue="jkx1q9luyjmKl7MFwMZKC6AeuSvRR6UaoZw3suxhb2b3Ml+BEq9+N+J/UdWtMNh5Ld7kM/B1Lhst8IdparIYrQ==" saltValue="pBMReGSXX3R/XDPyfRQMmw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1"/>
  <sheetViews>
    <sheetView topLeftCell="A7" workbookViewId="0">
      <selection activeCell="T16" sqref="T16:U21"/>
    </sheetView>
  </sheetViews>
  <sheetFormatPr defaultColWidth="8.7265625" defaultRowHeight="14.5" x14ac:dyDescent="0.35"/>
  <cols>
    <col min="1" max="1" width="8.7265625" style="4"/>
    <col min="2" max="2" width="12.54296875" style="4" customWidth="1"/>
    <col min="3" max="11" width="8.7265625" style="4"/>
    <col min="12" max="12" width="14.54296875" style="4" customWidth="1"/>
    <col min="13" max="14" width="8.7265625" style="4"/>
    <col min="15" max="15" width="15.453125" style="4" customWidth="1"/>
    <col min="16" max="16" width="12.81640625" style="4" customWidth="1"/>
    <col min="17" max="17" width="19.54296875" style="4" customWidth="1"/>
    <col min="18" max="18" width="8.7265625" style="4"/>
    <col min="19" max="19" width="14.26953125" style="4" customWidth="1"/>
    <col min="20" max="20" width="8.7265625" style="4"/>
    <col min="21" max="21" width="18.81640625" style="4" customWidth="1"/>
    <col min="22" max="22" width="8.7265625" style="4"/>
    <col min="23" max="23" width="15.26953125" style="4" customWidth="1"/>
    <col min="24" max="16384" width="8.7265625" style="4"/>
  </cols>
  <sheetData>
    <row r="1" spans="1:23" ht="15" thickBot="1" x14ac:dyDescent="0.4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" thickTop="1" x14ac:dyDescent="0.35">
      <c r="A2" s="1">
        <v>20</v>
      </c>
      <c r="B2" s="1">
        <f>M14</f>
        <v>6</v>
      </c>
      <c r="C2" s="1" t="str">
        <f>E16</f>
        <v>MIŃSKI</v>
      </c>
      <c r="D2" s="1"/>
      <c r="E2" s="1"/>
      <c r="F2" s="1"/>
      <c r="G2" s="112" t="s">
        <v>3787</v>
      </c>
      <c r="H2" s="113"/>
      <c r="I2" s="114"/>
      <c r="J2" s="115" t="s">
        <v>3788</v>
      </c>
      <c r="K2" s="116"/>
      <c r="L2" s="117"/>
      <c r="Q2" s="5"/>
      <c r="R2" s="5"/>
      <c r="S2" s="5"/>
      <c r="T2" s="5"/>
    </row>
    <row r="3" spans="1:23" x14ac:dyDescent="0.3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2" x14ac:dyDescent="0.35">
      <c r="A4" s="118" t="s">
        <v>3795</v>
      </c>
      <c r="B4" s="118"/>
      <c r="C4" s="118"/>
      <c r="D4" s="118"/>
      <c r="E4" s="118"/>
      <c r="F4" s="10" t="s">
        <v>3796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106" t="s">
        <v>3797</v>
      </c>
      <c r="O4" s="107"/>
      <c r="P4" s="14">
        <v>1</v>
      </c>
      <c r="Q4" s="88"/>
      <c r="R4" s="89"/>
      <c r="S4" s="89"/>
      <c r="T4" s="89"/>
      <c r="U4" s="89"/>
      <c r="V4" s="90"/>
    </row>
    <row r="5" spans="1:23" ht="42" x14ac:dyDescent="0.35">
      <c r="A5" s="118" t="s">
        <v>3798</v>
      </c>
      <c r="B5" s="118"/>
      <c r="C5" s="118"/>
      <c r="D5" s="118"/>
      <c r="E5" s="118"/>
      <c r="F5" s="10" t="s">
        <v>3799</v>
      </c>
      <c r="G5" s="11">
        <f>ROUND(J5/M14/60,2)</f>
        <v>0</v>
      </c>
      <c r="H5" s="12">
        <f>ROUND(K5/M14/60,0)</f>
        <v>0</v>
      </c>
      <c r="I5" s="13">
        <f>G4+H4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106"/>
      <c r="O5" s="107"/>
      <c r="P5" s="14">
        <v>2</v>
      </c>
      <c r="Q5" s="88"/>
      <c r="R5" s="89"/>
      <c r="S5" s="89"/>
      <c r="T5" s="89"/>
      <c r="U5" s="89"/>
      <c r="V5" s="90"/>
    </row>
    <row r="6" spans="1:23" ht="64" x14ac:dyDescent="0.35">
      <c r="A6" s="108" t="s">
        <v>3800</v>
      </c>
      <c r="B6" s="108"/>
      <c r="C6" s="108"/>
      <c r="D6" s="108"/>
      <c r="E6" s="108"/>
      <c r="F6" s="3" t="s">
        <v>3801</v>
      </c>
      <c r="G6" s="15"/>
      <c r="H6" s="12">
        <f t="shared" ref="H6:H10" si="0">G6*0.23</f>
        <v>0</v>
      </c>
      <c r="I6" s="31">
        <f>ROUND(G6+H6,2)</f>
        <v>0</v>
      </c>
      <c r="J6" s="109" t="s">
        <v>3802</v>
      </c>
      <c r="K6" s="110"/>
      <c r="L6" s="111"/>
      <c r="P6" s="9" t="s">
        <v>3793</v>
      </c>
      <c r="Q6" s="1" t="s">
        <v>3794</v>
      </c>
      <c r="S6" s="5"/>
      <c r="T6" s="5"/>
    </row>
    <row r="7" spans="1:23" ht="64" x14ac:dyDescent="0.35">
      <c r="A7" s="108" t="s">
        <v>3803</v>
      </c>
      <c r="B7" s="108"/>
      <c r="C7" s="108"/>
      <c r="D7" s="108"/>
      <c r="E7" s="108"/>
      <c r="F7" s="3" t="s">
        <v>3804</v>
      </c>
      <c r="G7" s="15"/>
      <c r="H7" s="12">
        <f t="shared" si="0"/>
        <v>0</v>
      </c>
      <c r="I7" s="31">
        <f>ROUND(G6+H6,2)</f>
        <v>0</v>
      </c>
      <c r="J7" s="109" t="s">
        <v>3802</v>
      </c>
      <c r="K7" s="110"/>
      <c r="L7" s="111"/>
      <c r="P7" s="9"/>
      <c r="Q7" s="1"/>
      <c r="S7" s="5"/>
      <c r="T7" s="5"/>
    </row>
    <row r="8" spans="1:23" ht="53.5" x14ac:dyDescent="0.35">
      <c r="A8" s="108" t="s">
        <v>3805</v>
      </c>
      <c r="B8" s="108"/>
      <c r="C8" s="108"/>
      <c r="D8" s="108"/>
      <c r="E8" s="108"/>
      <c r="F8" s="3" t="s">
        <v>3806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106" t="s">
        <v>3807</v>
      </c>
      <c r="O8" s="107"/>
      <c r="P8" s="14">
        <v>1</v>
      </c>
      <c r="Q8" s="88"/>
      <c r="R8" s="89"/>
      <c r="S8" s="89"/>
      <c r="T8" s="89"/>
      <c r="U8" s="89"/>
      <c r="V8" s="90"/>
    </row>
    <row r="9" spans="1:23" ht="43" x14ac:dyDescent="0.35">
      <c r="A9" s="91" t="s">
        <v>3808</v>
      </c>
      <c r="B9" s="91"/>
      <c r="C9" s="91"/>
      <c r="D9" s="91"/>
      <c r="E9" s="91"/>
      <c r="F9" s="3" t="s">
        <v>3809</v>
      </c>
      <c r="G9" s="15"/>
      <c r="H9" s="12">
        <f t="shared" si="0"/>
        <v>0</v>
      </c>
      <c r="I9" s="31">
        <f>ROUND(G9+H9,2)</f>
        <v>0</v>
      </c>
      <c r="J9" s="92" t="s">
        <v>3802</v>
      </c>
      <c r="K9" s="93"/>
      <c r="L9" s="94"/>
      <c r="M9" s="1"/>
      <c r="N9" s="16"/>
      <c r="W9" s="17"/>
    </row>
    <row r="10" spans="1:23" ht="54" thickBot="1" x14ac:dyDescent="0.4">
      <c r="A10" s="91" t="s">
        <v>3810</v>
      </c>
      <c r="B10" s="91"/>
      <c r="C10" s="91"/>
      <c r="D10" s="91"/>
      <c r="E10" s="91"/>
      <c r="F10" s="3" t="s">
        <v>3811</v>
      </c>
      <c r="G10" s="18"/>
      <c r="H10" s="19">
        <f t="shared" si="0"/>
        <v>0</v>
      </c>
      <c r="I10" s="31">
        <f>ROUND(G10+H10,2)</f>
        <v>0</v>
      </c>
      <c r="J10" s="95" t="s">
        <v>3802</v>
      </c>
      <c r="K10" s="96"/>
      <c r="L10" s="97"/>
      <c r="M10" s="1"/>
      <c r="N10" s="1"/>
    </row>
    <row r="11" spans="1:23" ht="15" thickTop="1" x14ac:dyDescent="0.35">
      <c r="A11" s="20"/>
      <c r="B11" s="20"/>
      <c r="C11" s="20"/>
      <c r="D11" s="20"/>
      <c r="H11" s="20"/>
      <c r="I11" s="98"/>
      <c r="J11" s="99"/>
      <c r="K11" s="99"/>
      <c r="L11" s="100"/>
      <c r="M11" s="33" t="s">
        <v>3812</v>
      </c>
      <c r="N11" s="34"/>
      <c r="O11" s="1"/>
      <c r="P11" s="1"/>
      <c r="Q11" s="1"/>
      <c r="R11" s="1"/>
      <c r="S11" s="1"/>
      <c r="T11" s="1"/>
      <c r="U11" s="1"/>
      <c r="V11" s="21"/>
    </row>
    <row r="12" spans="1:23" ht="15" thickBot="1" x14ac:dyDescent="0.4">
      <c r="A12" s="20"/>
      <c r="B12" s="20"/>
      <c r="C12" s="20"/>
      <c r="D12" s="20"/>
      <c r="H12" s="22" t="s">
        <v>3813</v>
      </c>
      <c r="I12" s="101"/>
      <c r="J12" s="102"/>
      <c r="K12" s="102"/>
      <c r="L12" s="103"/>
      <c r="M12" s="104" t="s">
        <v>3814</v>
      </c>
      <c r="N12" s="105"/>
      <c r="O12" s="105"/>
      <c r="P12" s="105"/>
      <c r="Q12" s="105"/>
      <c r="R12" s="105"/>
      <c r="S12" s="105"/>
      <c r="T12" s="105"/>
      <c r="U12" s="105"/>
      <c r="V12" s="105"/>
    </row>
    <row r="13" spans="1:23" ht="15" thickTop="1" x14ac:dyDescent="0.35"/>
    <row r="14" spans="1:23" ht="34.5" customHeight="1" x14ac:dyDescent="0.3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6</v>
      </c>
      <c r="N14" s="25">
        <f>SUM(N16:N400)</f>
        <v>6</v>
      </c>
      <c r="P14" s="86" t="s">
        <v>3815</v>
      </c>
      <c r="Q14" s="87"/>
      <c r="R14" s="87"/>
      <c r="S14" s="87"/>
      <c r="T14" s="86" t="s">
        <v>3816</v>
      </c>
      <c r="U14" s="87"/>
      <c r="V14" s="87"/>
      <c r="W14" s="87"/>
    </row>
    <row r="15" spans="1:23" ht="73.5" x14ac:dyDescent="0.35">
      <c r="A15" s="35" t="s">
        <v>1</v>
      </c>
      <c r="B15" s="35" t="s">
        <v>2</v>
      </c>
      <c r="C15" s="36" t="s">
        <v>3</v>
      </c>
      <c r="D15" s="37" t="s">
        <v>4</v>
      </c>
      <c r="E15" s="37" t="s">
        <v>5</v>
      </c>
      <c r="F15" s="37" t="s">
        <v>6</v>
      </c>
      <c r="G15" s="37" t="s">
        <v>7</v>
      </c>
      <c r="H15" s="37" t="s">
        <v>8</v>
      </c>
      <c r="I15" s="37" t="s">
        <v>9</v>
      </c>
      <c r="J15" s="37" t="s">
        <v>10</v>
      </c>
      <c r="K15" s="37" t="s">
        <v>11</v>
      </c>
      <c r="L15" s="37" t="s">
        <v>12</v>
      </c>
      <c r="M15" s="37" t="s">
        <v>13</v>
      </c>
      <c r="N15" s="37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35">
      <c r="A16" s="38">
        <v>3183689</v>
      </c>
      <c r="B16" s="38" t="s">
        <v>2961</v>
      </c>
      <c r="C16" s="39" t="s">
        <v>2962</v>
      </c>
      <c r="D16" s="40" t="s">
        <v>14</v>
      </c>
      <c r="E16" s="40" t="s">
        <v>57</v>
      </c>
      <c r="F16" s="40" t="s">
        <v>2959</v>
      </c>
      <c r="G16" s="40" t="s">
        <v>2960</v>
      </c>
      <c r="H16" s="40" t="s">
        <v>2959</v>
      </c>
      <c r="I16" s="40" t="s">
        <v>2963</v>
      </c>
      <c r="J16" s="40" t="s">
        <v>2964</v>
      </c>
      <c r="K16" s="41">
        <v>59</v>
      </c>
      <c r="L16" s="40">
        <v>654932</v>
      </c>
      <c r="M16" s="40">
        <v>488359</v>
      </c>
      <c r="N16" s="40">
        <v>1</v>
      </c>
      <c r="O16" s="42"/>
      <c r="P16" s="42"/>
      <c r="Q16" s="42"/>
      <c r="R16" s="17">
        <f>ROUND(Q16*0.23,2)</f>
        <v>0</v>
      </c>
      <c r="S16" s="27">
        <f>ROUND(Q16,2)+R16</f>
        <v>0</v>
      </c>
      <c r="T16" s="42"/>
      <c r="U16" s="42"/>
      <c r="V16" s="17">
        <f>ROUND(U16*0.23,2)</f>
        <v>0</v>
      </c>
      <c r="W16" s="27">
        <f>ROUND(U16,2)+V16</f>
        <v>0</v>
      </c>
    </row>
    <row r="17" spans="1:23" x14ac:dyDescent="0.35">
      <c r="A17" s="38">
        <v>3138987</v>
      </c>
      <c r="B17" s="38" t="s">
        <v>3657</v>
      </c>
      <c r="C17" s="39" t="s">
        <v>3658</v>
      </c>
      <c r="D17" s="40" t="s">
        <v>14</v>
      </c>
      <c r="E17" s="40" t="s">
        <v>57</v>
      </c>
      <c r="F17" s="40" t="s">
        <v>430</v>
      </c>
      <c r="G17" s="40" t="s">
        <v>3640</v>
      </c>
      <c r="H17" s="40" t="s">
        <v>430</v>
      </c>
      <c r="I17" s="40" t="s">
        <v>243</v>
      </c>
      <c r="J17" s="40" t="s">
        <v>244</v>
      </c>
      <c r="K17" s="41">
        <v>27</v>
      </c>
      <c r="L17" s="40">
        <v>674630</v>
      </c>
      <c r="M17" s="40">
        <v>482076</v>
      </c>
      <c r="N17" s="40">
        <v>1</v>
      </c>
      <c r="O17" s="42"/>
      <c r="P17" s="42"/>
      <c r="Q17" s="42"/>
      <c r="R17" s="17">
        <f t="shared" ref="R17:R21" si="1">ROUND(Q17*0.23,2)</f>
        <v>0</v>
      </c>
      <c r="S17" s="27">
        <f t="shared" ref="S17:S21" si="2">ROUND(Q17,2)+R17</f>
        <v>0</v>
      </c>
      <c r="T17" s="42"/>
      <c r="U17" s="42"/>
      <c r="V17" s="17">
        <f t="shared" ref="V17:V21" si="3">ROUND(U17*0.23,2)</f>
        <v>0</v>
      </c>
      <c r="W17" s="27">
        <f t="shared" ref="W17:W21" si="4">ROUND(U17,2)+V17</f>
        <v>0</v>
      </c>
    </row>
    <row r="18" spans="1:23" x14ac:dyDescent="0.35">
      <c r="A18" s="38">
        <v>3141126</v>
      </c>
      <c r="B18" s="38" t="s">
        <v>3663</v>
      </c>
      <c r="C18" s="39" t="s">
        <v>3664</v>
      </c>
      <c r="D18" s="40" t="s">
        <v>14</v>
      </c>
      <c r="E18" s="40" t="s">
        <v>57</v>
      </c>
      <c r="F18" s="40" t="s">
        <v>430</v>
      </c>
      <c r="G18" s="40" t="s">
        <v>3640</v>
      </c>
      <c r="H18" s="40" t="s">
        <v>430</v>
      </c>
      <c r="I18" s="40" t="s">
        <v>1699</v>
      </c>
      <c r="J18" s="40" t="s">
        <v>1700</v>
      </c>
      <c r="K18" s="41" t="s">
        <v>902</v>
      </c>
      <c r="L18" s="40">
        <v>674315</v>
      </c>
      <c r="M18" s="40">
        <v>482115</v>
      </c>
      <c r="N18" s="40">
        <v>1</v>
      </c>
      <c r="O18" s="42"/>
      <c r="P18" s="42"/>
      <c r="Q18" s="42"/>
      <c r="R18" s="17">
        <f t="shared" si="1"/>
        <v>0</v>
      </c>
      <c r="S18" s="27">
        <f t="shared" si="2"/>
        <v>0</v>
      </c>
      <c r="T18" s="42"/>
      <c r="U18" s="42"/>
      <c r="V18" s="17">
        <f t="shared" si="3"/>
        <v>0</v>
      </c>
      <c r="W18" s="27">
        <f t="shared" si="4"/>
        <v>0</v>
      </c>
    </row>
    <row r="19" spans="1:23" x14ac:dyDescent="0.35">
      <c r="A19" s="38">
        <v>3141192</v>
      </c>
      <c r="B19" s="38" t="s">
        <v>3665</v>
      </c>
      <c r="C19" s="39" t="s">
        <v>3666</v>
      </c>
      <c r="D19" s="40" t="s">
        <v>14</v>
      </c>
      <c r="E19" s="40" t="s">
        <v>57</v>
      </c>
      <c r="F19" s="40" t="s">
        <v>430</v>
      </c>
      <c r="G19" s="40" t="s">
        <v>3640</v>
      </c>
      <c r="H19" s="40" t="s">
        <v>430</v>
      </c>
      <c r="I19" s="40" t="s">
        <v>1950</v>
      </c>
      <c r="J19" s="40" t="s">
        <v>1951</v>
      </c>
      <c r="K19" s="41">
        <v>17</v>
      </c>
      <c r="L19" s="40">
        <v>675628</v>
      </c>
      <c r="M19" s="40">
        <v>481857</v>
      </c>
      <c r="N19" s="40">
        <v>1</v>
      </c>
      <c r="O19" s="42"/>
      <c r="P19" s="42"/>
      <c r="Q19" s="42"/>
      <c r="R19" s="17">
        <f t="shared" si="1"/>
        <v>0</v>
      </c>
      <c r="S19" s="27">
        <f t="shared" si="2"/>
        <v>0</v>
      </c>
      <c r="T19" s="42"/>
      <c r="U19" s="42"/>
      <c r="V19" s="17">
        <f t="shared" si="3"/>
        <v>0</v>
      </c>
      <c r="W19" s="27">
        <f t="shared" si="4"/>
        <v>0</v>
      </c>
    </row>
    <row r="20" spans="1:23" x14ac:dyDescent="0.35">
      <c r="A20" s="38">
        <v>8754959</v>
      </c>
      <c r="B20" s="38" t="s">
        <v>3667</v>
      </c>
      <c r="C20" s="39" t="s">
        <v>3668</v>
      </c>
      <c r="D20" s="40" t="s">
        <v>14</v>
      </c>
      <c r="E20" s="40" t="s">
        <v>57</v>
      </c>
      <c r="F20" s="40" t="s">
        <v>430</v>
      </c>
      <c r="G20" s="40" t="s">
        <v>3640</v>
      </c>
      <c r="H20" s="40" t="s">
        <v>430</v>
      </c>
      <c r="I20" s="40" t="s">
        <v>2016</v>
      </c>
      <c r="J20" s="40" t="s">
        <v>2017</v>
      </c>
      <c r="K20" s="41">
        <v>1</v>
      </c>
      <c r="L20" s="40">
        <v>674838</v>
      </c>
      <c r="M20" s="40">
        <v>481762</v>
      </c>
      <c r="N20" s="40">
        <v>1</v>
      </c>
      <c r="O20" s="42"/>
      <c r="P20" s="42"/>
      <c r="Q20" s="42"/>
      <c r="R20" s="17">
        <f t="shared" si="1"/>
        <v>0</v>
      </c>
      <c r="S20" s="27">
        <f t="shared" si="2"/>
        <v>0</v>
      </c>
      <c r="T20" s="42"/>
      <c r="U20" s="42"/>
      <c r="V20" s="17">
        <f t="shared" si="3"/>
        <v>0</v>
      </c>
      <c r="W20" s="27">
        <f t="shared" si="4"/>
        <v>0</v>
      </c>
    </row>
    <row r="21" spans="1:23" x14ac:dyDescent="0.35">
      <c r="A21" s="38">
        <v>3140081</v>
      </c>
      <c r="B21" s="38" t="s">
        <v>3669</v>
      </c>
      <c r="C21" s="39" t="s">
        <v>3670</v>
      </c>
      <c r="D21" s="40" t="s">
        <v>14</v>
      </c>
      <c r="E21" s="40" t="s">
        <v>57</v>
      </c>
      <c r="F21" s="40" t="s">
        <v>430</v>
      </c>
      <c r="G21" s="40" t="s">
        <v>3640</v>
      </c>
      <c r="H21" s="40" t="s">
        <v>430</v>
      </c>
      <c r="I21" s="40" t="s">
        <v>2016</v>
      </c>
      <c r="J21" s="40" t="s">
        <v>2017</v>
      </c>
      <c r="K21" s="41">
        <v>43</v>
      </c>
      <c r="L21" s="40">
        <v>673980</v>
      </c>
      <c r="M21" s="40">
        <v>481461</v>
      </c>
      <c r="N21" s="40">
        <v>1</v>
      </c>
      <c r="O21" s="42"/>
      <c r="P21" s="42"/>
      <c r="Q21" s="42"/>
      <c r="R21" s="17">
        <f t="shared" si="1"/>
        <v>0</v>
      </c>
      <c r="S21" s="27">
        <f t="shared" si="2"/>
        <v>0</v>
      </c>
      <c r="T21" s="42"/>
      <c r="U21" s="42"/>
      <c r="V21" s="17">
        <f t="shared" si="3"/>
        <v>0</v>
      </c>
      <c r="W21" s="27">
        <f t="shared" si="4"/>
        <v>0</v>
      </c>
    </row>
  </sheetData>
  <sheetProtection algorithmName="SHA-512" hashValue="J6FAhagWbl/WgfPRqR4mzY/HiGDWDMJAFI2x4Az8CZVNB6JkW4aalyP2Fj0wsyHjZCxULODGsfmg/4qGdfVEPg==" saltValue="JLDRCRhDW9HHXeYm7aq05w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3"/>
  <sheetViews>
    <sheetView tabSelected="1" topLeftCell="A13" workbookViewId="0">
      <selection activeCell="P18" sqref="P18"/>
    </sheetView>
  </sheetViews>
  <sheetFormatPr defaultColWidth="8.7265625" defaultRowHeight="14.5" x14ac:dyDescent="0.35"/>
  <cols>
    <col min="1" max="1" width="8.7265625" style="46"/>
    <col min="2" max="2" width="12.54296875" style="46" customWidth="1"/>
    <col min="3" max="11" width="8.7265625" style="46"/>
    <col min="12" max="12" width="14.54296875" style="46" customWidth="1"/>
    <col min="13" max="14" width="8.7265625" style="46"/>
    <col min="15" max="15" width="15.453125" style="46" customWidth="1"/>
    <col min="16" max="16" width="12.81640625" style="46" customWidth="1"/>
    <col min="17" max="17" width="19.54296875" style="46" customWidth="1"/>
    <col min="18" max="18" width="8.7265625" style="46"/>
    <col min="19" max="19" width="14.26953125" style="46" customWidth="1"/>
    <col min="20" max="20" width="8.7265625" style="46"/>
    <col min="21" max="21" width="18.81640625" style="46" customWidth="1"/>
    <col min="22" max="22" width="8.7265625" style="46"/>
    <col min="23" max="23" width="15.26953125" style="46" customWidth="1"/>
    <col min="24" max="16384" width="8.7265625" style="46"/>
  </cols>
  <sheetData>
    <row r="1" spans="1:23" ht="15" thickBot="1" x14ac:dyDescent="0.4">
      <c r="A1" s="43" t="s">
        <v>3780</v>
      </c>
      <c r="B1" s="43" t="s">
        <v>3782</v>
      </c>
      <c r="C1" s="43" t="s">
        <v>3784</v>
      </c>
      <c r="D1" s="43"/>
      <c r="E1" s="43"/>
      <c r="F1" s="43"/>
      <c r="G1" s="43"/>
      <c r="H1" s="43"/>
      <c r="I1" s="44"/>
      <c r="J1" s="44"/>
      <c r="K1" s="45"/>
      <c r="L1" s="43"/>
      <c r="M1" s="43"/>
      <c r="N1" s="43"/>
      <c r="O1" s="43"/>
      <c r="P1" s="43"/>
      <c r="Q1" s="43"/>
      <c r="R1" s="43"/>
    </row>
    <row r="2" spans="1:23" ht="15" thickTop="1" x14ac:dyDescent="0.35">
      <c r="A2" s="43">
        <v>19</v>
      </c>
      <c r="B2" s="43">
        <f>M14</f>
        <v>8</v>
      </c>
      <c r="C2" s="43" t="str">
        <f>E16</f>
        <v>MIŃSKI</v>
      </c>
      <c r="D2" s="43"/>
      <c r="E2" s="43"/>
      <c r="F2" s="43"/>
      <c r="G2" s="142" t="s">
        <v>3787</v>
      </c>
      <c r="H2" s="143"/>
      <c r="I2" s="144"/>
      <c r="J2" s="145" t="s">
        <v>3788</v>
      </c>
      <c r="K2" s="146"/>
      <c r="L2" s="147"/>
      <c r="Q2" s="47"/>
      <c r="R2" s="47"/>
      <c r="S2" s="47"/>
      <c r="T2" s="47"/>
    </row>
    <row r="3" spans="1:23" x14ac:dyDescent="0.35">
      <c r="A3" s="43"/>
      <c r="B3" s="43"/>
      <c r="C3" s="43"/>
      <c r="D3" s="43"/>
      <c r="E3" s="43"/>
      <c r="F3" s="48" t="s">
        <v>3789</v>
      </c>
      <c r="G3" s="49" t="s">
        <v>3790</v>
      </c>
      <c r="H3" s="43" t="s">
        <v>3791</v>
      </c>
      <c r="I3" s="50" t="s">
        <v>3792</v>
      </c>
      <c r="J3" s="51" t="str">
        <f>G3</f>
        <v>Netto</v>
      </c>
      <c r="K3" s="43" t="str">
        <f>H3</f>
        <v>VAT</v>
      </c>
      <c r="L3" s="52" t="str">
        <f>I3</f>
        <v>Brutto</v>
      </c>
      <c r="P3" s="53" t="s">
        <v>3793</v>
      </c>
      <c r="Q3" s="43" t="s">
        <v>3794</v>
      </c>
      <c r="S3" s="43"/>
      <c r="T3" s="43"/>
      <c r="U3" s="43"/>
      <c r="V3" s="43"/>
    </row>
    <row r="4" spans="1:23" ht="42" x14ac:dyDescent="0.35">
      <c r="A4" s="148" t="s">
        <v>3795</v>
      </c>
      <c r="B4" s="148"/>
      <c r="C4" s="148"/>
      <c r="D4" s="148"/>
      <c r="E4" s="148"/>
      <c r="F4" s="54" t="s">
        <v>3796</v>
      </c>
      <c r="G4" s="55">
        <f>ROUND(J4/M14/60,2)</f>
        <v>0</v>
      </c>
      <c r="H4" s="56">
        <f>ROUND(K4/M14/60,0)</f>
        <v>0</v>
      </c>
      <c r="I4" s="57">
        <f>G4+H4</f>
        <v>0</v>
      </c>
      <c r="J4" s="51">
        <f>ROUND(SUM(Q16:Q355),2)*60</f>
        <v>0</v>
      </c>
      <c r="K4" s="44">
        <f>SUM(R16:R355)*60</f>
        <v>0</v>
      </c>
      <c r="L4" s="58">
        <f>SUM(S16:S355)*60</f>
        <v>0</v>
      </c>
      <c r="N4" s="136" t="s">
        <v>3797</v>
      </c>
      <c r="O4" s="137"/>
      <c r="P4" s="14">
        <v>1</v>
      </c>
      <c r="Q4" s="88"/>
      <c r="R4" s="89"/>
      <c r="S4" s="89"/>
      <c r="T4" s="89"/>
      <c r="U4" s="89"/>
      <c r="V4" s="90"/>
    </row>
    <row r="5" spans="1:23" ht="42" x14ac:dyDescent="0.35">
      <c r="A5" s="148" t="s">
        <v>3798</v>
      </c>
      <c r="B5" s="148"/>
      <c r="C5" s="148"/>
      <c r="D5" s="148"/>
      <c r="E5" s="148"/>
      <c r="F5" s="54" t="s">
        <v>3799</v>
      </c>
      <c r="G5" s="55">
        <f>ROUND(J5/M14/60,2)</f>
        <v>0</v>
      </c>
      <c r="H5" s="56">
        <f>ROUND(K5/M14/60,0)</f>
        <v>0</v>
      </c>
      <c r="I5" s="57">
        <f>G4+H4</f>
        <v>0</v>
      </c>
      <c r="J5" s="51">
        <f>ROUND(SUM(U16:U355),2)*60</f>
        <v>0</v>
      </c>
      <c r="K5" s="44">
        <f>SUM(V16:V355)*60</f>
        <v>0</v>
      </c>
      <c r="L5" s="58">
        <f>SUM(W16:W355)*60</f>
        <v>0</v>
      </c>
      <c r="N5" s="136"/>
      <c r="O5" s="137"/>
      <c r="P5" s="14">
        <v>2</v>
      </c>
      <c r="Q5" s="88"/>
      <c r="R5" s="89"/>
      <c r="S5" s="89"/>
      <c r="T5" s="89"/>
      <c r="U5" s="89"/>
      <c r="V5" s="90"/>
    </row>
    <row r="6" spans="1:23" ht="64" x14ac:dyDescent="0.35">
      <c r="A6" s="138" t="s">
        <v>3800</v>
      </c>
      <c r="B6" s="138"/>
      <c r="C6" s="138"/>
      <c r="D6" s="138"/>
      <c r="E6" s="138"/>
      <c r="F6" s="45" t="s">
        <v>3801</v>
      </c>
      <c r="G6" s="15"/>
      <c r="H6" s="56">
        <f t="shared" ref="H6:H10" si="0">G6*0.23</f>
        <v>0</v>
      </c>
      <c r="I6" s="59">
        <f>ROUND(G6+H6,2)</f>
        <v>0</v>
      </c>
      <c r="J6" s="139" t="s">
        <v>3802</v>
      </c>
      <c r="K6" s="140"/>
      <c r="L6" s="141"/>
      <c r="P6" s="53" t="s">
        <v>3793</v>
      </c>
      <c r="Q6" s="43" t="s">
        <v>3794</v>
      </c>
      <c r="S6" s="47"/>
      <c r="T6" s="47"/>
    </row>
    <row r="7" spans="1:23" ht="64" x14ac:dyDescent="0.35">
      <c r="A7" s="138" t="s">
        <v>3803</v>
      </c>
      <c r="B7" s="138"/>
      <c r="C7" s="138"/>
      <c r="D7" s="138"/>
      <c r="E7" s="138"/>
      <c r="F7" s="45" t="s">
        <v>3804</v>
      </c>
      <c r="G7" s="15"/>
      <c r="H7" s="56">
        <f t="shared" si="0"/>
        <v>0</v>
      </c>
      <c r="I7" s="59">
        <f>ROUND(G6+H6,2)</f>
        <v>0</v>
      </c>
      <c r="J7" s="139" t="s">
        <v>3802</v>
      </c>
      <c r="K7" s="140"/>
      <c r="L7" s="141"/>
      <c r="P7" s="53"/>
      <c r="Q7" s="43"/>
      <c r="S7" s="47"/>
      <c r="T7" s="47"/>
    </row>
    <row r="8" spans="1:23" ht="53.5" x14ac:dyDescent="0.35">
      <c r="A8" s="138" t="s">
        <v>3805</v>
      </c>
      <c r="B8" s="138"/>
      <c r="C8" s="138"/>
      <c r="D8" s="138"/>
      <c r="E8" s="138"/>
      <c r="F8" s="45" t="s">
        <v>3806</v>
      </c>
      <c r="G8" s="15"/>
      <c r="H8" s="56">
        <f t="shared" si="0"/>
        <v>0</v>
      </c>
      <c r="I8" s="59">
        <f>ROUND(G8+H8,2)</f>
        <v>0</v>
      </c>
      <c r="J8" s="51">
        <f>ROUND(G8*M14,2)</f>
        <v>0</v>
      </c>
      <c r="K8" s="44">
        <f>ROUND(J8*0.23,2)</f>
        <v>0</v>
      </c>
      <c r="L8" s="60">
        <f>ROUND(J8+K8,2)</f>
        <v>0</v>
      </c>
      <c r="N8" s="136" t="s">
        <v>3807</v>
      </c>
      <c r="O8" s="137"/>
      <c r="P8" s="14">
        <v>1</v>
      </c>
      <c r="Q8" s="88"/>
      <c r="R8" s="89"/>
      <c r="S8" s="89"/>
      <c r="T8" s="89"/>
      <c r="U8" s="89"/>
      <c r="V8" s="90"/>
    </row>
    <row r="9" spans="1:23" ht="43" x14ac:dyDescent="0.35">
      <c r="A9" s="121" t="s">
        <v>3808</v>
      </c>
      <c r="B9" s="121"/>
      <c r="C9" s="121"/>
      <c r="D9" s="121"/>
      <c r="E9" s="121"/>
      <c r="F9" s="45" t="s">
        <v>3809</v>
      </c>
      <c r="G9" s="15"/>
      <c r="H9" s="56">
        <f t="shared" si="0"/>
        <v>0</v>
      </c>
      <c r="I9" s="59">
        <f>ROUND(G9+H9,2)</f>
        <v>0</v>
      </c>
      <c r="J9" s="122" t="s">
        <v>3802</v>
      </c>
      <c r="K9" s="123"/>
      <c r="L9" s="124"/>
      <c r="M9" s="43"/>
      <c r="N9" s="61"/>
      <c r="W9" s="62"/>
    </row>
    <row r="10" spans="1:23" ht="54" thickBot="1" x14ac:dyDescent="0.4">
      <c r="A10" s="121" t="s">
        <v>3810</v>
      </c>
      <c r="B10" s="121"/>
      <c r="C10" s="121"/>
      <c r="D10" s="121"/>
      <c r="E10" s="121"/>
      <c r="F10" s="45" t="s">
        <v>3811</v>
      </c>
      <c r="G10" s="18"/>
      <c r="H10" s="63">
        <f t="shared" si="0"/>
        <v>0</v>
      </c>
      <c r="I10" s="59">
        <f>ROUND(G10+H10,2)</f>
        <v>0</v>
      </c>
      <c r="J10" s="125" t="s">
        <v>3802</v>
      </c>
      <c r="K10" s="126"/>
      <c r="L10" s="127"/>
      <c r="M10" s="43"/>
      <c r="N10" s="43"/>
    </row>
    <row r="11" spans="1:23" ht="15" thickTop="1" x14ac:dyDescent="0.35">
      <c r="A11" s="64"/>
      <c r="B11" s="64"/>
      <c r="C11" s="64"/>
      <c r="D11" s="64"/>
      <c r="H11" s="64"/>
      <c r="I11" s="128"/>
      <c r="J11" s="129"/>
      <c r="K11" s="129"/>
      <c r="L11" s="130"/>
      <c r="M11" s="65" t="s">
        <v>3812</v>
      </c>
      <c r="N11" s="66"/>
      <c r="O11" s="43"/>
      <c r="P11" s="43"/>
      <c r="Q11" s="43"/>
      <c r="R11" s="43"/>
      <c r="S11" s="43"/>
      <c r="T11" s="43"/>
      <c r="U11" s="43"/>
      <c r="V11" s="67"/>
    </row>
    <row r="12" spans="1:23" ht="15" thickBot="1" x14ac:dyDescent="0.4">
      <c r="A12" s="64"/>
      <c r="B12" s="64"/>
      <c r="C12" s="64"/>
      <c r="D12" s="64"/>
      <c r="H12" s="68" t="s">
        <v>3813</v>
      </c>
      <c r="I12" s="131"/>
      <c r="J12" s="132"/>
      <c r="K12" s="132"/>
      <c r="L12" s="133"/>
      <c r="M12" s="134" t="s">
        <v>3814</v>
      </c>
      <c r="N12" s="135"/>
      <c r="O12" s="135"/>
      <c r="P12" s="135"/>
      <c r="Q12" s="135"/>
      <c r="R12" s="135"/>
      <c r="S12" s="135"/>
      <c r="T12" s="135"/>
      <c r="U12" s="135"/>
      <c r="V12" s="135"/>
    </row>
    <row r="13" spans="1:23" ht="15" thickTop="1" x14ac:dyDescent="0.35"/>
    <row r="14" spans="1:23" ht="34.5" customHeight="1" x14ac:dyDescent="0.35">
      <c r="A14" s="69" t="s">
        <v>0</v>
      </c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70">
        <f>N14</f>
        <v>8</v>
      </c>
      <c r="N14" s="71">
        <f>SUM(N16:N400)</f>
        <v>8</v>
      </c>
      <c r="P14" s="119" t="s">
        <v>3815</v>
      </c>
      <c r="Q14" s="120"/>
      <c r="R14" s="120"/>
      <c r="S14" s="120"/>
      <c r="T14" s="119" t="s">
        <v>3816</v>
      </c>
      <c r="U14" s="120"/>
      <c r="V14" s="120"/>
      <c r="W14" s="120"/>
    </row>
    <row r="15" spans="1:23" ht="73.5" x14ac:dyDescent="0.35">
      <c r="A15" s="72" t="s">
        <v>1</v>
      </c>
      <c r="B15" s="72" t="s">
        <v>2</v>
      </c>
      <c r="C15" s="73" t="s">
        <v>3</v>
      </c>
      <c r="D15" s="74" t="s">
        <v>4</v>
      </c>
      <c r="E15" s="74" t="s">
        <v>5</v>
      </c>
      <c r="F15" s="74" t="s">
        <v>6</v>
      </c>
      <c r="G15" s="74" t="s">
        <v>7</v>
      </c>
      <c r="H15" s="74" t="s">
        <v>8</v>
      </c>
      <c r="I15" s="74" t="s">
        <v>9</v>
      </c>
      <c r="J15" s="74" t="s">
        <v>10</v>
      </c>
      <c r="K15" s="74" t="s">
        <v>11</v>
      </c>
      <c r="L15" s="74" t="s">
        <v>12</v>
      </c>
      <c r="M15" s="74" t="s">
        <v>13</v>
      </c>
      <c r="N15" s="74" t="s">
        <v>3817</v>
      </c>
      <c r="O15" s="75" t="s">
        <v>3818</v>
      </c>
      <c r="P15" s="75" t="s">
        <v>3819</v>
      </c>
      <c r="Q15" s="75" t="s">
        <v>3820</v>
      </c>
      <c r="R15" s="75" t="s">
        <v>3821</v>
      </c>
      <c r="S15" s="75" t="s">
        <v>3822</v>
      </c>
      <c r="T15" s="75" t="s">
        <v>3823</v>
      </c>
      <c r="U15" s="75" t="s">
        <v>3820</v>
      </c>
      <c r="V15" s="75" t="s">
        <v>3821</v>
      </c>
      <c r="W15" s="75" t="s">
        <v>3822</v>
      </c>
    </row>
    <row r="16" spans="1:23" x14ac:dyDescent="0.35">
      <c r="A16" s="76">
        <v>3140728</v>
      </c>
      <c r="B16" s="76" t="s">
        <v>3638</v>
      </c>
      <c r="C16" s="77" t="s">
        <v>3639</v>
      </c>
      <c r="D16" s="78" t="s">
        <v>14</v>
      </c>
      <c r="E16" s="78" t="s">
        <v>57</v>
      </c>
      <c r="F16" s="78" t="s">
        <v>430</v>
      </c>
      <c r="G16" s="78" t="s">
        <v>3640</v>
      </c>
      <c r="H16" s="78" t="s">
        <v>430</v>
      </c>
      <c r="I16" s="78" t="s">
        <v>3346</v>
      </c>
      <c r="J16" s="78" t="s">
        <v>202</v>
      </c>
      <c r="K16" s="79">
        <v>23</v>
      </c>
      <c r="L16" s="78">
        <v>674794</v>
      </c>
      <c r="M16" s="78">
        <v>482598</v>
      </c>
      <c r="N16" s="78">
        <v>1</v>
      </c>
      <c r="O16" s="42"/>
      <c r="P16" s="42"/>
      <c r="Q16" s="42"/>
      <c r="R16" s="62">
        <f>ROUND(Q16*0.23,2)</f>
        <v>0</v>
      </c>
      <c r="S16" s="80">
        <f>ROUND(Q16,2)+R16</f>
        <v>0</v>
      </c>
      <c r="T16" s="42"/>
      <c r="U16" s="42"/>
      <c r="V16" s="62">
        <f>ROUND(U16*0.23,2)</f>
        <v>0</v>
      </c>
      <c r="W16" s="80">
        <f>ROUND(U16,2)+V16</f>
        <v>0</v>
      </c>
    </row>
    <row r="17" spans="1:23" x14ac:dyDescent="0.35">
      <c r="A17" s="76">
        <v>3140787</v>
      </c>
      <c r="B17" s="76" t="s">
        <v>3641</v>
      </c>
      <c r="C17" s="77" t="s">
        <v>3642</v>
      </c>
      <c r="D17" s="78" t="s">
        <v>14</v>
      </c>
      <c r="E17" s="78" t="s">
        <v>57</v>
      </c>
      <c r="F17" s="78" t="s">
        <v>430</v>
      </c>
      <c r="G17" s="78" t="s">
        <v>3640</v>
      </c>
      <c r="H17" s="78" t="s">
        <v>430</v>
      </c>
      <c r="I17" s="78" t="s">
        <v>3643</v>
      </c>
      <c r="J17" s="78" t="s">
        <v>3644</v>
      </c>
      <c r="K17" s="79">
        <v>2</v>
      </c>
      <c r="L17" s="78">
        <v>675834</v>
      </c>
      <c r="M17" s="78">
        <v>482931</v>
      </c>
      <c r="N17" s="78">
        <v>1</v>
      </c>
      <c r="O17" s="42"/>
      <c r="P17" s="42"/>
      <c r="Q17" s="42"/>
      <c r="R17" s="62">
        <f t="shared" ref="R17:R23" si="1">ROUND(Q17*0.23,2)</f>
        <v>0</v>
      </c>
      <c r="S17" s="80">
        <f t="shared" ref="S17:S23" si="2">ROUND(Q17,2)+R17</f>
        <v>0</v>
      </c>
      <c r="T17" s="42"/>
      <c r="U17" s="42"/>
      <c r="V17" s="62">
        <f t="shared" ref="V17:V23" si="3">ROUND(U17*0.23,2)</f>
        <v>0</v>
      </c>
      <c r="W17" s="80">
        <f t="shared" ref="W17:W23" si="4">ROUND(U17,2)+V17</f>
        <v>0</v>
      </c>
    </row>
    <row r="18" spans="1:23" x14ac:dyDescent="0.35">
      <c r="A18" s="76">
        <v>3137430</v>
      </c>
      <c r="B18" s="76" t="s">
        <v>3645</v>
      </c>
      <c r="C18" s="77" t="s">
        <v>3646</v>
      </c>
      <c r="D18" s="78" t="s">
        <v>14</v>
      </c>
      <c r="E18" s="78" t="s">
        <v>57</v>
      </c>
      <c r="F18" s="78" t="s">
        <v>430</v>
      </c>
      <c r="G18" s="78" t="s">
        <v>3640</v>
      </c>
      <c r="H18" s="78" t="s">
        <v>430</v>
      </c>
      <c r="I18" s="78" t="s">
        <v>3643</v>
      </c>
      <c r="J18" s="78" t="s">
        <v>3644</v>
      </c>
      <c r="K18" s="79">
        <v>4</v>
      </c>
      <c r="L18" s="78">
        <v>675737</v>
      </c>
      <c r="M18" s="78">
        <v>483203</v>
      </c>
      <c r="N18" s="78">
        <v>1</v>
      </c>
      <c r="O18" s="42"/>
      <c r="P18" s="42"/>
      <c r="Q18" s="42"/>
      <c r="R18" s="62">
        <f t="shared" si="1"/>
        <v>0</v>
      </c>
      <c r="S18" s="80">
        <f t="shared" si="2"/>
        <v>0</v>
      </c>
      <c r="T18" s="42"/>
      <c r="U18" s="42"/>
      <c r="V18" s="62">
        <f t="shared" si="3"/>
        <v>0</v>
      </c>
      <c r="W18" s="80">
        <f t="shared" si="4"/>
        <v>0</v>
      </c>
    </row>
    <row r="19" spans="1:23" x14ac:dyDescent="0.35">
      <c r="A19" s="76">
        <v>3140820</v>
      </c>
      <c r="B19" s="76" t="s">
        <v>3647</v>
      </c>
      <c r="C19" s="77" t="s">
        <v>3648</v>
      </c>
      <c r="D19" s="78" t="s">
        <v>14</v>
      </c>
      <c r="E19" s="78" t="s">
        <v>57</v>
      </c>
      <c r="F19" s="78" t="s">
        <v>430</v>
      </c>
      <c r="G19" s="78" t="s">
        <v>3640</v>
      </c>
      <c r="H19" s="78" t="s">
        <v>430</v>
      </c>
      <c r="I19" s="78" t="s">
        <v>3649</v>
      </c>
      <c r="J19" s="78" t="s">
        <v>3650</v>
      </c>
      <c r="K19" s="79">
        <v>10</v>
      </c>
      <c r="L19" s="78">
        <v>676016</v>
      </c>
      <c r="M19" s="78">
        <v>482143</v>
      </c>
      <c r="N19" s="78">
        <v>1</v>
      </c>
      <c r="O19" s="42"/>
      <c r="P19" s="42"/>
      <c r="Q19" s="42"/>
      <c r="R19" s="62">
        <f t="shared" si="1"/>
        <v>0</v>
      </c>
      <c r="S19" s="80">
        <f t="shared" si="2"/>
        <v>0</v>
      </c>
      <c r="T19" s="42"/>
      <c r="U19" s="42"/>
      <c r="V19" s="62">
        <f t="shared" si="3"/>
        <v>0</v>
      </c>
      <c r="W19" s="80">
        <f t="shared" si="4"/>
        <v>0</v>
      </c>
    </row>
    <row r="20" spans="1:23" x14ac:dyDescent="0.35">
      <c r="A20" s="76">
        <v>3140877</v>
      </c>
      <c r="B20" s="76" t="s">
        <v>3651</v>
      </c>
      <c r="C20" s="77" t="s">
        <v>3652</v>
      </c>
      <c r="D20" s="78" t="s">
        <v>14</v>
      </c>
      <c r="E20" s="78" t="s">
        <v>57</v>
      </c>
      <c r="F20" s="78" t="s">
        <v>430</v>
      </c>
      <c r="G20" s="78" t="s">
        <v>3640</v>
      </c>
      <c r="H20" s="78" t="s">
        <v>430</v>
      </c>
      <c r="I20" s="78" t="s">
        <v>3653</v>
      </c>
      <c r="J20" s="78" t="s">
        <v>3654</v>
      </c>
      <c r="K20" s="79">
        <v>18</v>
      </c>
      <c r="L20" s="78">
        <v>675018</v>
      </c>
      <c r="M20" s="78">
        <v>482354</v>
      </c>
      <c r="N20" s="78">
        <v>1</v>
      </c>
      <c r="O20" s="42"/>
      <c r="P20" s="42"/>
      <c r="Q20" s="42"/>
      <c r="R20" s="62">
        <f t="shared" si="1"/>
        <v>0</v>
      </c>
      <c r="S20" s="80">
        <f t="shared" si="2"/>
        <v>0</v>
      </c>
      <c r="T20" s="42"/>
      <c r="U20" s="42"/>
      <c r="V20" s="62">
        <f t="shared" si="3"/>
        <v>0</v>
      </c>
      <c r="W20" s="80">
        <f t="shared" si="4"/>
        <v>0</v>
      </c>
    </row>
    <row r="21" spans="1:23" x14ac:dyDescent="0.35">
      <c r="A21" s="76">
        <v>3138747</v>
      </c>
      <c r="B21" s="76" t="s">
        <v>3655</v>
      </c>
      <c r="C21" s="77" t="s">
        <v>3656</v>
      </c>
      <c r="D21" s="78" t="s">
        <v>14</v>
      </c>
      <c r="E21" s="78" t="s">
        <v>57</v>
      </c>
      <c r="F21" s="78" t="s">
        <v>430</v>
      </c>
      <c r="G21" s="78" t="s">
        <v>3640</v>
      </c>
      <c r="H21" s="78" t="s">
        <v>430</v>
      </c>
      <c r="I21" s="78" t="s">
        <v>1281</v>
      </c>
      <c r="J21" s="78" t="s">
        <v>1282</v>
      </c>
      <c r="K21" s="79">
        <v>9</v>
      </c>
      <c r="L21" s="78">
        <v>674591</v>
      </c>
      <c r="M21" s="78">
        <v>482529</v>
      </c>
      <c r="N21" s="78">
        <v>1</v>
      </c>
      <c r="O21" s="42"/>
      <c r="P21" s="42"/>
      <c r="Q21" s="42"/>
      <c r="R21" s="62">
        <f t="shared" si="1"/>
        <v>0</v>
      </c>
      <c r="S21" s="80">
        <f t="shared" si="2"/>
        <v>0</v>
      </c>
      <c r="T21" s="42"/>
      <c r="U21" s="42"/>
      <c r="V21" s="62">
        <f t="shared" si="3"/>
        <v>0</v>
      </c>
      <c r="W21" s="80">
        <f t="shared" si="4"/>
        <v>0</v>
      </c>
    </row>
    <row r="22" spans="1:23" x14ac:dyDescent="0.35">
      <c r="A22" s="76">
        <v>3141035</v>
      </c>
      <c r="B22" s="76" t="s">
        <v>3659</v>
      </c>
      <c r="C22" s="77" t="s">
        <v>3660</v>
      </c>
      <c r="D22" s="78" t="s">
        <v>14</v>
      </c>
      <c r="E22" s="78" t="s">
        <v>57</v>
      </c>
      <c r="F22" s="78" t="s">
        <v>430</v>
      </c>
      <c r="G22" s="78" t="s">
        <v>3640</v>
      </c>
      <c r="H22" s="78" t="s">
        <v>430</v>
      </c>
      <c r="I22" s="78" t="s">
        <v>3661</v>
      </c>
      <c r="J22" s="78" t="s">
        <v>3662</v>
      </c>
      <c r="K22" s="79">
        <v>11</v>
      </c>
      <c r="L22" s="78">
        <v>674676</v>
      </c>
      <c r="M22" s="78">
        <v>483459</v>
      </c>
      <c r="N22" s="78">
        <v>1</v>
      </c>
      <c r="O22" s="42"/>
      <c r="P22" s="42"/>
      <c r="Q22" s="42"/>
      <c r="R22" s="62">
        <f t="shared" si="1"/>
        <v>0</v>
      </c>
      <c r="S22" s="80">
        <f t="shared" si="2"/>
        <v>0</v>
      </c>
      <c r="T22" s="42"/>
      <c r="U22" s="42"/>
      <c r="V22" s="62">
        <f t="shared" si="3"/>
        <v>0</v>
      </c>
      <c r="W22" s="80">
        <f t="shared" si="4"/>
        <v>0</v>
      </c>
    </row>
    <row r="23" spans="1:23" x14ac:dyDescent="0.35">
      <c r="A23" s="76">
        <v>3141482</v>
      </c>
      <c r="B23" s="76" t="s">
        <v>3671</v>
      </c>
      <c r="C23" s="77" t="s">
        <v>3672</v>
      </c>
      <c r="D23" s="78" t="s">
        <v>14</v>
      </c>
      <c r="E23" s="78" t="s">
        <v>57</v>
      </c>
      <c r="F23" s="78" t="s">
        <v>430</v>
      </c>
      <c r="G23" s="78" t="s">
        <v>3640</v>
      </c>
      <c r="H23" s="78" t="s">
        <v>430</v>
      </c>
      <c r="I23" s="78" t="s">
        <v>3673</v>
      </c>
      <c r="J23" s="78" t="s">
        <v>3674</v>
      </c>
      <c r="K23" s="79">
        <v>1</v>
      </c>
      <c r="L23" s="78">
        <v>675969</v>
      </c>
      <c r="M23" s="78">
        <v>481902</v>
      </c>
      <c r="N23" s="78">
        <v>1</v>
      </c>
      <c r="O23" s="42"/>
      <c r="P23" s="42"/>
      <c r="Q23" s="42"/>
      <c r="R23" s="62">
        <f t="shared" si="1"/>
        <v>0</v>
      </c>
      <c r="S23" s="80">
        <f t="shared" si="2"/>
        <v>0</v>
      </c>
      <c r="T23" s="42"/>
      <c r="U23" s="42"/>
      <c r="V23" s="62">
        <f t="shared" si="3"/>
        <v>0</v>
      </c>
      <c r="W23" s="80">
        <f t="shared" si="4"/>
        <v>0</v>
      </c>
    </row>
  </sheetData>
  <sheetProtection algorithmName="SHA-512" hashValue="2NQZdMFCsLGVIGok/yhDM2765TyqTi+vIpqr2GQn969rTzK0w0sbLG7ZFIw9UVVCOm7rSzb1CqtaALdfGGh0AA==" saltValue="cynxN0RR/hdiy5wZsf8wWQ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  <pageSetup paperSize="9"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6"/>
  <sheetViews>
    <sheetView topLeftCell="A7" workbookViewId="0">
      <selection activeCell="T16" sqref="T16:U16"/>
    </sheetView>
  </sheetViews>
  <sheetFormatPr defaultColWidth="8.7265625" defaultRowHeight="14.5" x14ac:dyDescent="0.35"/>
  <cols>
    <col min="1" max="1" width="8.7265625" style="4"/>
    <col min="2" max="2" width="12.54296875" style="4" customWidth="1"/>
    <col min="3" max="11" width="8.7265625" style="4"/>
    <col min="12" max="12" width="14.54296875" style="4" customWidth="1"/>
    <col min="13" max="14" width="8.7265625" style="4"/>
    <col min="15" max="15" width="15.453125" style="4" customWidth="1"/>
    <col min="16" max="16" width="12.81640625" style="4" customWidth="1"/>
    <col min="17" max="17" width="19.54296875" style="4" customWidth="1"/>
    <col min="18" max="18" width="8.7265625" style="4"/>
    <col min="19" max="19" width="14.26953125" style="4" customWidth="1"/>
    <col min="20" max="20" width="8.7265625" style="4"/>
    <col min="21" max="21" width="18.81640625" style="4" customWidth="1"/>
    <col min="22" max="22" width="8.7265625" style="4"/>
    <col min="23" max="23" width="15.26953125" style="4" customWidth="1"/>
    <col min="24" max="16384" width="8.7265625" style="4"/>
  </cols>
  <sheetData>
    <row r="1" spans="1:23" ht="15" thickBot="1" x14ac:dyDescent="0.4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" thickTop="1" x14ac:dyDescent="0.35">
      <c r="A2" s="1">
        <v>18</v>
      </c>
      <c r="B2" s="1">
        <f>M14</f>
        <v>1</v>
      </c>
      <c r="C2" s="1" t="str">
        <f>E16</f>
        <v>MAKOWSKI</v>
      </c>
      <c r="D2" s="1"/>
      <c r="E2" s="1"/>
      <c r="F2" s="1"/>
      <c r="G2" s="112" t="s">
        <v>3787</v>
      </c>
      <c r="H2" s="113"/>
      <c r="I2" s="114"/>
      <c r="J2" s="115" t="s">
        <v>3788</v>
      </c>
      <c r="K2" s="116"/>
      <c r="L2" s="117"/>
      <c r="Q2" s="5"/>
      <c r="R2" s="5"/>
      <c r="S2" s="5"/>
      <c r="T2" s="5"/>
    </row>
    <row r="3" spans="1:23" x14ac:dyDescent="0.3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2" x14ac:dyDescent="0.35">
      <c r="A4" s="118" t="s">
        <v>3795</v>
      </c>
      <c r="B4" s="118"/>
      <c r="C4" s="118"/>
      <c r="D4" s="118"/>
      <c r="E4" s="118"/>
      <c r="F4" s="10" t="s">
        <v>3796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106" t="s">
        <v>3797</v>
      </c>
      <c r="O4" s="107"/>
      <c r="P4" s="14">
        <v>1</v>
      </c>
      <c r="Q4" s="88"/>
      <c r="R4" s="89"/>
      <c r="S4" s="89"/>
      <c r="T4" s="89"/>
      <c r="U4" s="89"/>
      <c r="V4" s="90"/>
    </row>
    <row r="5" spans="1:23" ht="42" x14ac:dyDescent="0.35">
      <c r="A5" s="118" t="s">
        <v>3798</v>
      </c>
      <c r="B5" s="118"/>
      <c r="C5" s="118"/>
      <c r="D5" s="118"/>
      <c r="E5" s="118"/>
      <c r="F5" s="10" t="s">
        <v>3799</v>
      </c>
      <c r="G5" s="11">
        <f>ROUND(J5/M14/60,2)</f>
        <v>0</v>
      </c>
      <c r="H5" s="12">
        <f>ROUND(K5/M14/60,0)</f>
        <v>0</v>
      </c>
      <c r="I5" s="13">
        <f>G4+H4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106"/>
      <c r="O5" s="107"/>
      <c r="P5" s="14">
        <v>2</v>
      </c>
      <c r="Q5" s="88"/>
      <c r="R5" s="89"/>
      <c r="S5" s="89"/>
      <c r="T5" s="89"/>
      <c r="U5" s="89"/>
      <c r="V5" s="90"/>
    </row>
    <row r="6" spans="1:23" ht="64" x14ac:dyDescent="0.35">
      <c r="A6" s="108" t="s">
        <v>3800</v>
      </c>
      <c r="B6" s="108"/>
      <c r="C6" s="108"/>
      <c r="D6" s="108"/>
      <c r="E6" s="108"/>
      <c r="F6" s="3" t="s">
        <v>3801</v>
      </c>
      <c r="G6" s="15"/>
      <c r="H6" s="12">
        <f t="shared" ref="H6:H10" si="0">G6*0.23</f>
        <v>0</v>
      </c>
      <c r="I6" s="31">
        <f>ROUND(G6+H6,2)</f>
        <v>0</v>
      </c>
      <c r="J6" s="109" t="s">
        <v>3802</v>
      </c>
      <c r="K6" s="110"/>
      <c r="L6" s="111"/>
      <c r="P6" s="9" t="s">
        <v>3793</v>
      </c>
      <c r="Q6" s="1" t="s">
        <v>3794</v>
      </c>
      <c r="S6" s="5"/>
      <c r="T6" s="5"/>
    </row>
    <row r="7" spans="1:23" ht="64" x14ac:dyDescent="0.35">
      <c r="A7" s="108" t="s">
        <v>3803</v>
      </c>
      <c r="B7" s="108"/>
      <c r="C7" s="108"/>
      <c r="D7" s="108"/>
      <c r="E7" s="108"/>
      <c r="F7" s="3" t="s">
        <v>3804</v>
      </c>
      <c r="G7" s="15"/>
      <c r="H7" s="12">
        <f t="shared" si="0"/>
        <v>0</v>
      </c>
      <c r="I7" s="31">
        <f>ROUND(G6+H6,2)</f>
        <v>0</v>
      </c>
      <c r="J7" s="109" t="s">
        <v>3802</v>
      </c>
      <c r="K7" s="110"/>
      <c r="L7" s="111"/>
      <c r="P7" s="9"/>
      <c r="Q7" s="1"/>
      <c r="S7" s="5"/>
      <c r="T7" s="5"/>
    </row>
    <row r="8" spans="1:23" ht="53.5" x14ac:dyDescent="0.35">
      <c r="A8" s="108" t="s">
        <v>3805</v>
      </c>
      <c r="B8" s="108"/>
      <c r="C8" s="108"/>
      <c r="D8" s="108"/>
      <c r="E8" s="108"/>
      <c r="F8" s="3" t="s">
        <v>3806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106" t="s">
        <v>3807</v>
      </c>
      <c r="O8" s="107"/>
      <c r="P8" s="14">
        <v>1</v>
      </c>
      <c r="Q8" s="88"/>
      <c r="R8" s="89"/>
      <c r="S8" s="89"/>
      <c r="T8" s="89"/>
      <c r="U8" s="89"/>
      <c r="V8" s="90"/>
    </row>
    <row r="9" spans="1:23" ht="43" x14ac:dyDescent="0.35">
      <c r="A9" s="91" t="s">
        <v>3808</v>
      </c>
      <c r="B9" s="91"/>
      <c r="C9" s="91"/>
      <c r="D9" s="91"/>
      <c r="E9" s="91"/>
      <c r="F9" s="3" t="s">
        <v>3809</v>
      </c>
      <c r="G9" s="15"/>
      <c r="H9" s="12">
        <f t="shared" si="0"/>
        <v>0</v>
      </c>
      <c r="I9" s="31">
        <f>ROUND(G9+H9,2)</f>
        <v>0</v>
      </c>
      <c r="J9" s="92" t="s">
        <v>3802</v>
      </c>
      <c r="K9" s="93"/>
      <c r="L9" s="94"/>
      <c r="M9" s="1"/>
      <c r="N9" s="16"/>
      <c r="W9" s="17"/>
    </row>
    <row r="10" spans="1:23" ht="54" thickBot="1" x14ac:dyDescent="0.4">
      <c r="A10" s="91" t="s">
        <v>3810</v>
      </c>
      <c r="B10" s="91"/>
      <c r="C10" s="91"/>
      <c r="D10" s="91"/>
      <c r="E10" s="91"/>
      <c r="F10" s="3" t="s">
        <v>3811</v>
      </c>
      <c r="G10" s="18"/>
      <c r="H10" s="19">
        <f t="shared" si="0"/>
        <v>0</v>
      </c>
      <c r="I10" s="31">
        <f>ROUND(G10+H10,2)</f>
        <v>0</v>
      </c>
      <c r="J10" s="95" t="s">
        <v>3802</v>
      </c>
      <c r="K10" s="96"/>
      <c r="L10" s="97"/>
      <c r="M10" s="1"/>
      <c r="N10" s="1"/>
    </row>
    <row r="11" spans="1:23" ht="15" thickTop="1" x14ac:dyDescent="0.35">
      <c r="A11" s="20"/>
      <c r="B11" s="20"/>
      <c r="C11" s="20"/>
      <c r="D11" s="20"/>
      <c r="H11" s="20"/>
      <c r="I11" s="98"/>
      <c r="J11" s="99"/>
      <c r="K11" s="99"/>
      <c r="L11" s="100"/>
      <c r="M11" s="33" t="s">
        <v>3812</v>
      </c>
      <c r="N11" s="34"/>
      <c r="O11" s="1"/>
      <c r="P11" s="1"/>
      <c r="Q11" s="1"/>
      <c r="R11" s="1"/>
      <c r="S11" s="1"/>
      <c r="T11" s="1"/>
      <c r="U11" s="1"/>
      <c r="V11" s="21"/>
    </row>
    <row r="12" spans="1:23" ht="15" thickBot="1" x14ac:dyDescent="0.4">
      <c r="A12" s="20"/>
      <c r="B12" s="20"/>
      <c r="C12" s="20"/>
      <c r="D12" s="20"/>
      <c r="H12" s="22" t="s">
        <v>3813</v>
      </c>
      <c r="I12" s="101"/>
      <c r="J12" s="102"/>
      <c r="K12" s="102"/>
      <c r="L12" s="103"/>
      <c r="M12" s="104" t="s">
        <v>3814</v>
      </c>
      <c r="N12" s="105"/>
      <c r="O12" s="105"/>
      <c r="P12" s="105"/>
      <c r="Q12" s="105"/>
      <c r="R12" s="105"/>
      <c r="S12" s="105"/>
      <c r="T12" s="105"/>
      <c r="U12" s="105"/>
      <c r="V12" s="105"/>
    </row>
    <row r="13" spans="1:23" ht="15" thickTop="1" x14ac:dyDescent="0.35"/>
    <row r="14" spans="1:23" ht="34.5" customHeight="1" x14ac:dyDescent="0.3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1</v>
      </c>
      <c r="N14" s="25">
        <f>SUM(N16:N400)</f>
        <v>1</v>
      </c>
      <c r="P14" s="86" t="s">
        <v>3815</v>
      </c>
      <c r="Q14" s="87"/>
      <c r="R14" s="87"/>
      <c r="S14" s="87"/>
      <c r="T14" s="86" t="s">
        <v>3816</v>
      </c>
      <c r="U14" s="87"/>
      <c r="V14" s="87"/>
      <c r="W14" s="87"/>
    </row>
    <row r="15" spans="1:23" ht="73.5" x14ac:dyDescent="0.35">
      <c r="A15" s="35" t="s">
        <v>1</v>
      </c>
      <c r="B15" s="35" t="s">
        <v>2</v>
      </c>
      <c r="C15" s="36" t="s">
        <v>3</v>
      </c>
      <c r="D15" s="37" t="s">
        <v>4</v>
      </c>
      <c r="E15" s="37" t="s">
        <v>5</v>
      </c>
      <c r="F15" s="37" t="s">
        <v>6</v>
      </c>
      <c r="G15" s="37" t="s">
        <v>7</v>
      </c>
      <c r="H15" s="37" t="s">
        <v>8</v>
      </c>
      <c r="I15" s="37" t="s">
        <v>9</v>
      </c>
      <c r="J15" s="37" t="s">
        <v>10</v>
      </c>
      <c r="K15" s="37" t="s">
        <v>11</v>
      </c>
      <c r="L15" s="37" t="s">
        <v>12</v>
      </c>
      <c r="M15" s="37" t="s">
        <v>13</v>
      </c>
      <c r="N15" s="37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35">
      <c r="A16" s="38">
        <v>3123408</v>
      </c>
      <c r="B16" s="38" t="s">
        <v>3237</v>
      </c>
      <c r="C16" s="39" t="s">
        <v>3238</v>
      </c>
      <c r="D16" s="40" t="s">
        <v>14</v>
      </c>
      <c r="E16" s="40" t="s">
        <v>194</v>
      </c>
      <c r="F16" s="40" t="s">
        <v>3231</v>
      </c>
      <c r="G16" s="40" t="s">
        <v>3232</v>
      </c>
      <c r="H16" s="40" t="s">
        <v>3231</v>
      </c>
      <c r="I16" s="40" t="s">
        <v>350</v>
      </c>
      <c r="J16" s="40" t="s">
        <v>351</v>
      </c>
      <c r="K16" s="41">
        <v>9</v>
      </c>
      <c r="L16" s="40">
        <v>641918</v>
      </c>
      <c r="M16" s="40">
        <v>557120</v>
      </c>
      <c r="N16" s="40">
        <v>1</v>
      </c>
      <c r="O16" s="42"/>
      <c r="P16" s="42"/>
      <c r="Q16" s="42"/>
      <c r="R16" s="17">
        <f>ROUND(Q16*0.23,2)</f>
        <v>0</v>
      </c>
      <c r="S16" s="27">
        <f>ROUND(Q16,2)+R16</f>
        <v>0</v>
      </c>
      <c r="T16" s="42"/>
      <c r="U16" s="42"/>
      <c r="V16" s="17">
        <f>ROUND(U16*0.23,2)</f>
        <v>0</v>
      </c>
      <c r="W16" s="27">
        <f>ROUND(U16,2)+V16</f>
        <v>0</v>
      </c>
    </row>
  </sheetData>
  <sheetProtection algorithmName="SHA-512" hashValue="Y1c6FQ6Qt3kOHkgQ+orthaqsyWYtRYIsOFyDfkq6IwOfJZXgFmTs2ImyJmEn99TMa0e7bOvoleK7qZYcRQmenQ==" saltValue="yX3skIBI7Jd51n7SwE1Q9A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9"/>
  <sheetViews>
    <sheetView topLeftCell="A13" workbookViewId="0">
      <selection activeCell="E16" sqref="E16"/>
    </sheetView>
  </sheetViews>
  <sheetFormatPr defaultColWidth="8.7265625" defaultRowHeight="14.5" x14ac:dyDescent="0.35"/>
  <cols>
    <col min="1" max="1" width="8.7265625" style="4"/>
    <col min="2" max="2" width="12.54296875" style="4" customWidth="1"/>
    <col min="3" max="11" width="8.7265625" style="4"/>
    <col min="12" max="12" width="14.54296875" style="4" customWidth="1"/>
    <col min="13" max="14" width="8.7265625" style="4"/>
    <col min="15" max="15" width="15.453125" style="4" customWidth="1"/>
    <col min="16" max="16" width="12.81640625" style="4" customWidth="1"/>
    <col min="17" max="17" width="19.54296875" style="4" customWidth="1"/>
    <col min="18" max="18" width="8.7265625" style="4"/>
    <col min="19" max="19" width="14.26953125" style="4" customWidth="1"/>
    <col min="20" max="20" width="8.7265625" style="4"/>
    <col min="21" max="21" width="18.81640625" style="4" customWidth="1"/>
    <col min="22" max="22" width="8.7265625" style="4"/>
    <col min="23" max="23" width="15.26953125" style="4" customWidth="1"/>
    <col min="24" max="16384" width="8.7265625" style="4"/>
  </cols>
  <sheetData>
    <row r="1" spans="1:23" ht="15" thickBot="1" x14ac:dyDescent="0.4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" thickTop="1" x14ac:dyDescent="0.35">
      <c r="A2" s="1">
        <v>17</v>
      </c>
      <c r="B2" s="1">
        <f>M14</f>
        <v>4</v>
      </c>
      <c r="C2" s="1" t="str">
        <f>E16</f>
        <v>MAKOWSKI</v>
      </c>
      <c r="D2" s="1"/>
      <c r="E2" s="1"/>
      <c r="F2" s="1"/>
      <c r="G2" s="112" t="s">
        <v>3787</v>
      </c>
      <c r="H2" s="113"/>
      <c r="I2" s="114"/>
      <c r="J2" s="115" t="s">
        <v>3788</v>
      </c>
      <c r="K2" s="116"/>
      <c r="L2" s="117"/>
      <c r="Q2" s="5"/>
      <c r="R2" s="5"/>
      <c r="S2" s="5"/>
      <c r="T2" s="5"/>
    </row>
    <row r="3" spans="1:23" x14ac:dyDescent="0.3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2" x14ac:dyDescent="0.35">
      <c r="A4" s="118" t="s">
        <v>3795</v>
      </c>
      <c r="B4" s="118"/>
      <c r="C4" s="118"/>
      <c r="D4" s="118"/>
      <c r="E4" s="118"/>
      <c r="F4" s="10" t="s">
        <v>3796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ROUND(SUM(Q16:Q354),2)*60</f>
        <v>0</v>
      </c>
      <c r="K4" s="2">
        <f>SUM(R16:R354)*60</f>
        <v>0</v>
      </c>
      <c r="L4" s="30">
        <f>SUM(S16:S354)*60</f>
        <v>0</v>
      </c>
      <c r="N4" s="106" t="s">
        <v>3797</v>
      </c>
      <c r="O4" s="107"/>
      <c r="P4" s="14">
        <v>1</v>
      </c>
      <c r="Q4" s="88"/>
      <c r="R4" s="89"/>
      <c r="S4" s="89"/>
      <c r="T4" s="89"/>
      <c r="U4" s="89"/>
      <c r="V4" s="90"/>
    </row>
    <row r="5" spans="1:23" ht="42" x14ac:dyDescent="0.35">
      <c r="A5" s="118" t="s">
        <v>3798</v>
      </c>
      <c r="B5" s="118"/>
      <c r="C5" s="118"/>
      <c r="D5" s="118"/>
      <c r="E5" s="118"/>
      <c r="F5" s="10" t="s">
        <v>3799</v>
      </c>
      <c r="G5" s="11">
        <f>ROUND(J5/M14/60,2)</f>
        <v>0</v>
      </c>
      <c r="H5" s="12">
        <f>ROUND(K5/M14/60,0)</f>
        <v>0</v>
      </c>
      <c r="I5" s="13">
        <f>G4+H4</f>
        <v>0</v>
      </c>
      <c r="J5" s="28">
        <f>ROUND(SUM(U16:U354),2)*60</f>
        <v>0</v>
      </c>
      <c r="K5" s="2">
        <f>SUM(V16:V354)*60</f>
        <v>0</v>
      </c>
      <c r="L5" s="30">
        <f>SUM(W16:W354)*60</f>
        <v>0</v>
      </c>
      <c r="N5" s="106"/>
      <c r="O5" s="107"/>
      <c r="P5" s="14">
        <v>2</v>
      </c>
      <c r="Q5" s="88"/>
      <c r="R5" s="89"/>
      <c r="S5" s="89"/>
      <c r="T5" s="89"/>
      <c r="U5" s="89"/>
      <c r="V5" s="90"/>
    </row>
    <row r="6" spans="1:23" ht="64" x14ac:dyDescent="0.35">
      <c r="A6" s="108" t="s">
        <v>3800</v>
      </c>
      <c r="B6" s="108"/>
      <c r="C6" s="108"/>
      <c r="D6" s="108"/>
      <c r="E6" s="108"/>
      <c r="F6" s="3" t="s">
        <v>3801</v>
      </c>
      <c r="G6" s="15"/>
      <c r="H6" s="12">
        <f t="shared" ref="H6:H10" si="0">G6*0.23</f>
        <v>0</v>
      </c>
      <c r="I6" s="31">
        <f>ROUND(G6+H6,2)</f>
        <v>0</v>
      </c>
      <c r="J6" s="109" t="s">
        <v>3802</v>
      </c>
      <c r="K6" s="110"/>
      <c r="L6" s="111"/>
      <c r="P6" s="9" t="s">
        <v>3793</v>
      </c>
      <c r="Q6" s="1" t="s">
        <v>3794</v>
      </c>
      <c r="S6" s="5"/>
      <c r="T6" s="5"/>
    </row>
    <row r="7" spans="1:23" ht="64" x14ac:dyDescent="0.35">
      <c r="A7" s="108" t="s">
        <v>3803</v>
      </c>
      <c r="B7" s="108"/>
      <c r="C7" s="108"/>
      <c r="D7" s="108"/>
      <c r="E7" s="108"/>
      <c r="F7" s="3" t="s">
        <v>3804</v>
      </c>
      <c r="G7" s="15"/>
      <c r="H7" s="12">
        <f t="shared" si="0"/>
        <v>0</v>
      </c>
      <c r="I7" s="31">
        <f>ROUND(G6+H6,2)</f>
        <v>0</v>
      </c>
      <c r="J7" s="109" t="s">
        <v>3802</v>
      </c>
      <c r="K7" s="110"/>
      <c r="L7" s="111"/>
      <c r="P7" s="9"/>
      <c r="Q7" s="1"/>
      <c r="S7" s="5"/>
      <c r="T7" s="5"/>
    </row>
    <row r="8" spans="1:23" ht="53.5" x14ac:dyDescent="0.35">
      <c r="A8" s="108" t="s">
        <v>3805</v>
      </c>
      <c r="B8" s="108"/>
      <c r="C8" s="108"/>
      <c r="D8" s="108"/>
      <c r="E8" s="108"/>
      <c r="F8" s="3" t="s">
        <v>3806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106" t="s">
        <v>3807</v>
      </c>
      <c r="O8" s="107"/>
      <c r="P8" s="14">
        <v>1</v>
      </c>
      <c r="Q8" s="88"/>
      <c r="R8" s="89"/>
      <c r="S8" s="89"/>
      <c r="T8" s="89"/>
      <c r="U8" s="89"/>
      <c r="V8" s="90"/>
    </row>
    <row r="9" spans="1:23" ht="43" x14ac:dyDescent="0.35">
      <c r="A9" s="91" t="s">
        <v>3808</v>
      </c>
      <c r="B9" s="91"/>
      <c r="C9" s="91"/>
      <c r="D9" s="91"/>
      <c r="E9" s="91"/>
      <c r="F9" s="3" t="s">
        <v>3809</v>
      </c>
      <c r="G9" s="15"/>
      <c r="H9" s="12">
        <f t="shared" si="0"/>
        <v>0</v>
      </c>
      <c r="I9" s="31">
        <f>ROUND(G9+H9,2)</f>
        <v>0</v>
      </c>
      <c r="J9" s="92" t="s">
        <v>3802</v>
      </c>
      <c r="K9" s="93"/>
      <c r="L9" s="94"/>
      <c r="M9" s="1"/>
      <c r="N9" s="16"/>
      <c r="W9" s="17"/>
    </row>
    <row r="10" spans="1:23" ht="54" thickBot="1" x14ac:dyDescent="0.4">
      <c r="A10" s="91" t="s">
        <v>3810</v>
      </c>
      <c r="B10" s="91"/>
      <c r="C10" s="91"/>
      <c r="D10" s="91"/>
      <c r="E10" s="91"/>
      <c r="F10" s="3" t="s">
        <v>3811</v>
      </c>
      <c r="G10" s="18"/>
      <c r="H10" s="19">
        <f t="shared" si="0"/>
        <v>0</v>
      </c>
      <c r="I10" s="31">
        <f>ROUND(G10+H10,2)</f>
        <v>0</v>
      </c>
      <c r="J10" s="95" t="s">
        <v>3802</v>
      </c>
      <c r="K10" s="96"/>
      <c r="L10" s="97"/>
      <c r="M10" s="1"/>
      <c r="N10" s="1"/>
    </row>
    <row r="11" spans="1:23" ht="15" thickTop="1" x14ac:dyDescent="0.35">
      <c r="A11" s="20"/>
      <c r="B11" s="20"/>
      <c r="C11" s="20"/>
      <c r="D11" s="20"/>
      <c r="H11" s="20"/>
      <c r="I11" s="98"/>
      <c r="J11" s="99"/>
      <c r="K11" s="99"/>
      <c r="L11" s="100"/>
      <c r="M11" s="33" t="s">
        <v>3812</v>
      </c>
      <c r="N11" s="34"/>
      <c r="O11" s="1"/>
      <c r="P11" s="1"/>
      <c r="Q11" s="1"/>
      <c r="R11" s="1"/>
      <c r="S11" s="1"/>
      <c r="T11" s="1"/>
      <c r="U11" s="1"/>
      <c r="V11" s="21"/>
    </row>
    <row r="12" spans="1:23" ht="15" thickBot="1" x14ac:dyDescent="0.4">
      <c r="A12" s="20"/>
      <c r="B12" s="20"/>
      <c r="C12" s="20"/>
      <c r="D12" s="20"/>
      <c r="H12" s="22" t="s">
        <v>3813</v>
      </c>
      <c r="I12" s="101"/>
      <c r="J12" s="102"/>
      <c r="K12" s="102"/>
      <c r="L12" s="103"/>
      <c r="M12" s="104" t="s">
        <v>3814</v>
      </c>
      <c r="N12" s="105"/>
      <c r="O12" s="105"/>
      <c r="P12" s="105"/>
      <c r="Q12" s="105"/>
      <c r="R12" s="105"/>
      <c r="S12" s="105"/>
      <c r="T12" s="105"/>
      <c r="U12" s="105"/>
      <c r="V12" s="105"/>
    </row>
    <row r="13" spans="1:23" ht="15" thickTop="1" x14ac:dyDescent="0.35"/>
    <row r="14" spans="1:23" ht="34.5" customHeight="1" x14ac:dyDescent="0.3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4</v>
      </c>
      <c r="N14" s="25">
        <f>SUM(N16:N399)</f>
        <v>4</v>
      </c>
      <c r="P14" s="86" t="s">
        <v>3815</v>
      </c>
      <c r="Q14" s="87"/>
      <c r="R14" s="87"/>
      <c r="S14" s="87"/>
      <c r="T14" s="86" t="s">
        <v>3816</v>
      </c>
      <c r="U14" s="87"/>
      <c r="V14" s="87"/>
      <c r="W14" s="87"/>
    </row>
    <row r="15" spans="1:23" ht="73.5" x14ac:dyDescent="0.35">
      <c r="A15" s="35" t="s">
        <v>1</v>
      </c>
      <c r="B15" s="35" t="s">
        <v>2</v>
      </c>
      <c r="C15" s="36" t="s">
        <v>3</v>
      </c>
      <c r="D15" s="37" t="s">
        <v>4</v>
      </c>
      <c r="E15" s="37" t="s">
        <v>5</v>
      </c>
      <c r="F15" s="37" t="s">
        <v>6</v>
      </c>
      <c r="G15" s="37" t="s">
        <v>7</v>
      </c>
      <c r="H15" s="37" t="s">
        <v>8</v>
      </c>
      <c r="I15" s="37" t="s">
        <v>9</v>
      </c>
      <c r="J15" s="37" t="s">
        <v>10</v>
      </c>
      <c r="K15" s="37" t="s">
        <v>11</v>
      </c>
      <c r="L15" s="37" t="s">
        <v>12</v>
      </c>
      <c r="M15" s="37" t="s">
        <v>13</v>
      </c>
      <c r="N15" s="37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35">
      <c r="A16" s="38">
        <v>3133367</v>
      </c>
      <c r="B16" s="38" t="s">
        <v>289</v>
      </c>
      <c r="C16" s="39" t="s">
        <v>290</v>
      </c>
      <c r="D16" s="40" t="s">
        <v>14</v>
      </c>
      <c r="E16" s="40" t="s">
        <v>194</v>
      </c>
      <c r="F16" s="40" t="s">
        <v>291</v>
      </c>
      <c r="G16" s="40" t="s">
        <v>292</v>
      </c>
      <c r="H16" s="40" t="s">
        <v>291</v>
      </c>
      <c r="I16" s="40" t="s">
        <v>33</v>
      </c>
      <c r="J16" s="40" t="s">
        <v>18</v>
      </c>
      <c r="K16" s="41">
        <v>19</v>
      </c>
      <c r="L16" s="40">
        <v>657508</v>
      </c>
      <c r="M16" s="40">
        <v>554854</v>
      </c>
      <c r="N16" s="37">
        <v>1</v>
      </c>
      <c r="O16" s="42"/>
      <c r="P16" s="42"/>
      <c r="Q16" s="42"/>
      <c r="R16" s="17">
        <f>ROUND(Q16*0.23,2)</f>
        <v>0</v>
      </c>
      <c r="S16" s="27">
        <f>ROUND(Q16,2)+R16</f>
        <v>0</v>
      </c>
      <c r="T16" s="42"/>
      <c r="U16" s="42"/>
      <c r="V16" s="17">
        <f>ROUND(U16*0.23,2)</f>
        <v>0</v>
      </c>
      <c r="W16" s="27">
        <f>ROUND(U16,2)+V16</f>
        <v>0</v>
      </c>
    </row>
    <row r="17" spans="1:23" x14ac:dyDescent="0.35">
      <c r="A17" s="38">
        <v>3134402</v>
      </c>
      <c r="B17" s="38" t="s">
        <v>298</v>
      </c>
      <c r="C17" s="39" t="s">
        <v>299</v>
      </c>
      <c r="D17" s="40" t="s">
        <v>14</v>
      </c>
      <c r="E17" s="40" t="s">
        <v>194</v>
      </c>
      <c r="F17" s="40" t="s">
        <v>295</v>
      </c>
      <c r="G17" s="40" t="s">
        <v>300</v>
      </c>
      <c r="H17" s="40" t="s">
        <v>295</v>
      </c>
      <c r="I17" s="40" t="s">
        <v>267</v>
      </c>
      <c r="J17" s="40" t="s">
        <v>268</v>
      </c>
      <c r="K17" s="41" t="s">
        <v>76</v>
      </c>
      <c r="L17" s="40">
        <v>654505</v>
      </c>
      <c r="M17" s="40">
        <v>573552</v>
      </c>
      <c r="N17" s="37">
        <v>1</v>
      </c>
      <c r="O17" s="42"/>
      <c r="P17" s="42"/>
      <c r="Q17" s="42"/>
      <c r="R17" s="17">
        <f t="shared" ref="R17:R19" si="1">ROUND(Q17*0.23,2)</f>
        <v>0</v>
      </c>
      <c r="S17" s="27">
        <f t="shared" ref="S17:S19" si="2">ROUND(Q17,2)+R17</f>
        <v>0</v>
      </c>
      <c r="T17" s="42"/>
      <c r="U17" s="42"/>
      <c r="V17" s="17">
        <f t="shared" ref="V17:V19" si="3">ROUND(U17*0.23,2)</f>
        <v>0</v>
      </c>
      <c r="W17" s="27">
        <f t="shared" ref="W17:W19" si="4">ROUND(U17,2)+V17</f>
        <v>0</v>
      </c>
    </row>
    <row r="18" spans="1:23" x14ac:dyDescent="0.35">
      <c r="A18" s="38">
        <v>3135793</v>
      </c>
      <c r="B18" s="38" t="s">
        <v>304</v>
      </c>
      <c r="C18" s="39" t="s">
        <v>305</v>
      </c>
      <c r="D18" s="40" t="s">
        <v>14</v>
      </c>
      <c r="E18" s="40" t="s">
        <v>194</v>
      </c>
      <c r="F18" s="40" t="s">
        <v>301</v>
      </c>
      <c r="G18" s="40" t="s">
        <v>302</v>
      </c>
      <c r="H18" s="40" t="s">
        <v>303</v>
      </c>
      <c r="I18" s="40" t="s">
        <v>33</v>
      </c>
      <c r="J18" s="40" t="s">
        <v>18</v>
      </c>
      <c r="K18" s="41">
        <v>39</v>
      </c>
      <c r="L18" s="40">
        <v>648751</v>
      </c>
      <c r="M18" s="40">
        <v>552855</v>
      </c>
      <c r="N18" s="37">
        <v>1</v>
      </c>
      <c r="O18" s="42"/>
      <c r="P18" s="42"/>
      <c r="Q18" s="42"/>
      <c r="R18" s="17">
        <f t="shared" si="1"/>
        <v>0</v>
      </c>
      <c r="S18" s="27">
        <f t="shared" si="2"/>
        <v>0</v>
      </c>
      <c r="T18" s="42"/>
      <c r="U18" s="42"/>
      <c r="V18" s="17">
        <f t="shared" si="3"/>
        <v>0</v>
      </c>
      <c r="W18" s="27">
        <f t="shared" si="4"/>
        <v>0</v>
      </c>
    </row>
    <row r="19" spans="1:23" x14ac:dyDescent="0.35">
      <c r="A19" s="38">
        <v>3122202</v>
      </c>
      <c r="B19" s="38" t="s">
        <v>3235</v>
      </c>
      <c r="C19" s="39" t="s">
        <v>3236</v>
      </c>
      <c r="D19" s="40" t="s">
        <v>14</v>
      </c>
      <c r="E19" s="40" t="s">
        <v>194</v>
      </c>
      <c r="F19" s="40" t="s">
        <v>3231</v>
      </c>
      <c r="G19" s="40" t="s">
        <v>3232</v>
      </c>
      <c r="H19" s="40" t="s">
        <v>3231</v>
      </c>
      <c r="I19" s="40" t="s">
        <v>3233</v>
      </c>
      <c r="J19" s="40" t="s">
        <v>3234</v>
      </c>
      <c r="K19" s="41">
        <v>7</v>
      </c>
      <c r="L19" s="40">
        <v>640684</v>
      </c>
      <c r="M19" s="40">
        <v>557499</v>
      </c>
      <c r="N19" s="37">
        <v>1</v>
      </c>
      <c r="O19" s="42"/>
      <c r="P19" s="42"/>
      <c r="Q19" s="42"/>
      <c r="R19" s="17">
        <f t="shared" si="1"/>
        <v>0</v>
      </c>
      <c r="S19" s="27">
        <f t="shared" si="2"/>
        <v>0</v>
      </c>
      <c r="T19" s="42"/>
      <c r="U19" s="42"/>
      <c r="V19" s="17">
        <f t="shared" si="3"/>
        <v>0</v>
      </c>
      <c r="W19" s="27">
        <f t="shared" si="4"/>
        <v>0</v>
      </c>
    </row>
  </sheetData>
  <sheetProtection algorithmName="SHA-512" hashValue="7sA0DlMyRUjFmCmEEx2arQmKzwmGQVhTNzxEN0+8W5/IuEo4rBtJTtWiz+DBJM1Vx8IPG0bmIZJEE1afcluPjw==" saltValue="Z9p9GjkHXKhC2qA3o05MkQ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7"/>
  <sheetViews>
    <sheetView topLeftCell="A10" workbookViewId="0">
      <selection activeCell="T16" sqref="T16:U17"/>
    </sheetView>
  </sheetViews>
  <sheetFormatPr defaultColWidth="8.7265625" defaultRowHeight="14.5" x14ac:dyDescent="0.35"/>
  <cols>
    <col min="1" max="1" width="8.7265625" style="4"/>
    <col min="2" max="2" width="12.54296875" style="4" customWidth="1"/>
    <col min="3" max="11" width="8.7265625" style="4"/>
    <col min="12" max="12" width="14.54296875" style="4" customWidth="1"/>
    <col min="13" max="14" width="8.7265625" style="4"/>
    <col min="15" max="15" width="15.453125" style="4" customWidth="1"/>
    <col min="16" max="16" width="12.81640625" style="4" customWidth="1"/>
    <col min="17" max="17" width="19.54296875" style="4" customWidth="1"/>
    <col min="18" max="18" width="8.7265625" style="4"/>
    <col min="19" max="19" width="14.26953125" style="4" customWidth="1"/>
    <col min="20" max="20" width="8.7265625" style="4"/>
    <col min="21" max="21" width="18.81640625" style="4" customWidth="1"/>
    <col min="22" max="22" width="8.7265625" style="4"/>
    <col min="23" max="23" width="15.26953125" style="4" customWidth="1"/>
    <col min="24" max="16384" width="8.7265625" style="4"/>
  </cols>
  <sheetData>
    <row r="1" spans="1:23" ht="15" thickBot="1" x14ac:dyDescent="0.4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" thickTop="1" x14ac:dyDescent="0.35">
      <c r="A2" s="1">
        <v>16</v>
      </c>
      <c r="B2" s="1">
        <f>M14</f>
        <v>2</v>
      </c>
      <c r="C2" s="1" t="str">
        <f>E16</f>
        <v>ŁOSICKI</v>
      </c>
      <c r="D2" s="1"/>
      <c r="E2" s="1"/>
      <c r="F2" s="1"/>
      <c r="G2" s="112" t="s">
        <v>3787</v>
      </c>
      <c r="H2" s="113"/>
      <c r="I2" s="114"/>
      <c r="J2" s="115" t="s">
        <v>3788</v>
      </c>
      <c r="K2" s="116"/>
      <c r="L2" s="117"/>
      <c r="Q2" s="5"/>
      <c r="R2" s="5"/>
      <c r="S2" s="5"/>
      <c r="T2" s="5"/>
    </row>
    <row r="3" spans="1:23" x14ac:dyDescent="0.3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2" x14ac:dyDescent="0.35">
      <c r="A4" s="118" t="s">
        <v>3795</v>
      </c>
      <c r="B4" s="118"/>
      <c r="C4" s="118"/>
      <c r="D4" s="118"/>
      <c r="E4" s="118"/>
      <c r="F4" s="10" t="s">
        <v>3796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106" t="s">
        <v>3797</v>
      </c>
      <c r="O4" s="107"/>
      <c r="P4" s="14">
        <v>1</v>
      </c>
      <c r="Q4" s="88"/>
      <c r="R4" s="89"/>
      <c r="S4" s="89"/>
      <c r="T4" s="89"/>
      <c r="U4" s="89"/>
      <c r="V4" s="90"/>
    </row>
    <row r="5" spans="1:23" ht="42" x14ac:dyDescent="0.35">
      <c r="A5" s="118" t="s">
        <v>3798</v>
      </c>
      <c r="B5" s="118"/>
      <c r="C5" s="118"/>
      <c r="D5" s="118"/>
      <c r="E5" s="118"/>
      <c r="F5" s="10" t="s">
        <v>3799</v>
      </c>
      <c r="G5" s="11">
        <f>ROUND(J5/M14/60,2)</f>
        <v>0</v>
      </c>
      <c r="H5" s="12">
        <f>ROUND(K5/M14/60,0)</f>
        <v>0</v>
      </c>
      <c r="I5" s="13">
        <f>G4+H4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106"/>
      <c r="O5" s="107"/>
      <c r="P5" s="14">
        <v>2</v>
      </c>
      <c r="Q5" s="88"/>
      <c r="R5" s="89"/>
      <c r="S5" s="89"/>
      <c r="T5" s="89"/>
      <c r="U5" s="89"/>
      <c r="V5" s="90"/>
    </row>
    <row r="6" spans="1:23" ht="64" x14ac:dyDescent="0.35">
      <c r="A6" s="108" t="s">
        <v>3800</v>
      </c>
      <c r="B6" s="108"/>
      <c r="C6" s="108"/>
      <c r="D6" s="108"/>
      <c r="E6" s="108"/>
      <c r="F6" s="3" t="s">
        <v>3801</v>
      </c>
      <c r="G6" s="15"/>
      <c r="H6" s="12">
        <f t="shared" ref="H6:H10" si="0">G6*0.23</f>
        <v>0</v>
      </c>
      <c r="I6" s="31">
        <f>ROUND(G6+H6,2)</f>
        <v>0</v>
      </c>
      <c r="J6" s="109" t="s">
        <v>3802</v>
      </c>
      <c r="K6" s="110"/>
      <c r="L6" s="111"/>
      <c r="P6" s="9" t="s">
        <v>3793</v>
      </c>
      <c r="Q6" s="1" t="s">
        <v>3794</v>
      </c>
      <c r="S6" s="5"/>
      <c r="T6" s="5"/>
    </row>
    <row r="7" spans="1:23" ht="64" x14ac:dyDescent="0.35">
      <c r="A7" s="108" t="s">
        <v>3803</v>
      </c>
      <c r="B7" s="108"/>
      <c r="C7" s="108"/>
      <c r="D7" s="108"/>
      <c r="E7" s="108"/>
      <c r="F7" s="3" t="s">
        <v>3804</v>
      </c>
      <c r="G7" s="15"/>
      <c r="H7" s="12">
        <f t="shared" si="0"/>
        <v>0</v>
      </c>
      <c r="I7" s="31">
        <f>ROUND(G6+H6,2)</f>
        <v>0</v>
      </c>
      <c r="J7" s="109" t="s">
        <v>3802</v>
      </c>
      <c r="K7" s="110"/>
      <c r="L7" s="111"/>
      <c r="P7" s="9"/>
      <c r="Q7" s="1"/>
      <c r="S7" s="5"/>
      <c r="T7" s="5"/>
    </row>
    <row r="8" spans="1:23" ht="53.5" x14ac:dyDescent="0.35">
      <c r="A8" s="108" t="s">
        <v>3805</v>
      </c>
      <c r="B8" s="108"/>
      <c r="C8" s="108"/>
      <c r="D8" s="108"/>
      <c r="E8" s="108"/>
      <c r="F8" s="3" t="s">
        <v>3806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106" t="s">
        <v>3807</v>
      </c>
      <c r="O8" s="107"/>
      <c r="P8" s="14">
        <v>1</v>
      </c>
      <c r="Q8" s="88"/>
      <c r="R8" s="89"/>
      <c r="S8" s="89"/>
      <c r="T8" s="89"/>
      <c r="U8" s="89"/>
      <c r="V8" s="90"/>
    </row>
    <row r="9" spans="1:23" ht="43" x14ac:dyDescent="0.35">
      <c r="A9" s="91" t="s">
        <v>3808</v>
      </c>
      <c r="B9" s="91"/>
      <c r="C9" s="91"/>
      <c r="D9" s="91"/>
      <c r="E9" s="91"/>
      <c r="F9" s="3" t="s">
        <v>3809</v>
      </c>
      <c r="G9" s="15"/>
      <c r="H9" s="12">
        <f t="shared" si="0"/>
        <v>0</v>
      </c>
      <c r="I9" s="31">
        <f>ROUND(G9+H9,2)</f>
        <v>0</v>
      </c>
      <c r="J9" s="92" t="s">
        <v>3802</v>
      </c>
      <c r="K9" s="93"/>
      <c r="L9" s="94"/>
      <c r="M9" s="1"/>
      <c r="N9" s="16"/>
      <c r="W9" s="17"/>
    </row>
    <row r="10" spans="1:23" ht="54" thickBot="1" x14ac:dyDescent="0.4">
      <c r="A10" s="91" t="s">
        <v>3810</v>
      </c>
      <c r="B10" s="91"/>
      <c r="C10" s="91"/>
      <c r="D10" s="91"/>
      <c r="E10" s="91"/>
      <c r="F10" s="3" t="s">
        <v>3811</v>
      </c>
      <c r="G10" s="18"/>
      <c r="H10" s="19">
        <f t="shared" si="0"/>
        <v>0</v>
      </c>
      <c r="I10" s="31">
        <f>ROUND(G10+H10,2)</f>
        <v>0</v>
      </c>
      <c r="J10" s="95" t="s">
        <v>3802</v>
      </c>
      <c r="K10" s="96"/>
      <c r="L10" s="97"/>
      <c r="M10" s="1"/>
      <c r="N10" s="1"/>
    </row>
    <row r="11" spans="1:23" ht="15" thickTop="1" x14ac:dyDescent="0.35">
      <c r="A11" s="20"/>
      <c r="B11" s="20"/>
      <c r="C11" s="20"/>
      <c r="D11" s="20"/>
      <c r="H11" s="20"/>
      <c r="I11" s="98"/>
      <c r="J11" s="99"/>
      <c r="K11" s="99"/>
      <c r="L11" s="100"/>
      <c r="M11" s="33" t="s">
        <v>3812</v>
      </c>
      <c r="N11" s="34"/>
      <c r="O11" s="1"/>
      <c r="P11" s="1"/>
      <c r="Q11" s="1"/>
      <c r="R11" s="1"/>
      <c r="S11" s="1"/>
      <c r="T11" s="1"/>
      <c r="U11" s="1"/>
      <c r="V11" s="21"/>
    </row>
    <row r="12" spans="1:23" ht="15" thickBot="1" x14ac:dyDescent="0.4">
      <c r="A12" s="20"/>
      <c r="B12" s="20"/>
      <c r="C12" s="20"/>
      <c r="D12" s="20"/>
      <c r="H12" s="22" t="s">
        <v>3813</v>
      </c>
      <c r="I12" s="101"/>
      <c r="J12" s="102"/>
      <c r="K12" s="102"/>
      <c r="L12" s="103"/>
      <c r="M12" s="104" t="s">
        <v>3814</v>
      </c>
      <c r="N12" s="105"/>
      <c r="O12" s="105"/>
      <c r="P12" s="105"/>
      <c r="Q12" s="105"/>
      <c r="R12" s="105"/>
      <c r="S12" s="105"/>
      <c r="T12" s="105"/>
      <c r="U12" s="105"/>
      <c r="V12" s="105"/>
    </row>
    <row r="13" spans="1:23" ht="15" thickTop="1" x14ac:dyDescent="0.35"/>
    <row r="14" spans="1:23" ht="34.5" customHeight="1" x14ac:dyDescent="0.3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2</v>
      </c>
      <c r="N14" s="25">
        <f>SUM(N16:N400)</f>
        <v>2</v>
      </c>
      <c r="P14" s="86" t="s">
        <v>3815</v>
      </c>
      <c r="Q14" s="87"/>
      <c r="R14" s="87"/>
      <c r="S14" s="87"/>
      <c r="T14" s="86" t="s">
        <v>3816</v>
      </c>
      <c r="U14" s="87"/>
      <c r="V14" s="87"/>
      <c r="W14" s="87"/>
    </row>
    <row r="15" spans="1:23" ht="73.5" x14ac:dyDescent="0.35">
      <c r="A15" s="35" t="s">
        <v>1</v>
      </c>
      <c r="B15" s="35" t="s">
        <v>2</v>
      </c>
      <c r="C15" s="36" t="s">
        <v>3</v>
      </c>
      <c r="D15" s="37" t="s">
        <v>4</v>
      </c>
      <c r="E15" s="37" t="s">
        <v>5</v>
      </c>
      <c r="F15" s="37" t="s">
        <v>6</v>
      </c>
      <c r="G15" s="37" t="s">
        <v>7</v>
      </c>
      <c r="H15" s="37" t="s">
        <v>8</v>
      </c>
      <c r="I15" s="37" t="s">
        <v>9</v>
      </c>
      <c r="J15" s="37" t="s">
        <v>10</v>
      </c>
      <c r="K15" s="37" t="s">
        <v>11</v>
      </c>
      <c r="L15" s="37" t="s">
        <v>12</v>
      </c>
      <c r="M15" s="37" t="s">
        <v>13</v>
      </c>
      <c r="N15" s="37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35">
      <c r="A16" s="38">
        <v>3112205</v>
      </c>
      <c r="B16" s="38" t="s">
        <v>3008</v>
      </c>
      <c r="C16" s="39" t="s">
        <v>3009</v>
      </c>
      <c r="D16" s="40" t="s">
        <v>14</v>
      </c>
      <c r="E16" s="40" t="s">
        <v>176</v>
      </c>
      <c r="F16" s="40" t="s">
        <v>178</v>
      </c>
      <c r="G16" s="40" t="s">
        <v>3007</v>
      </c>
      <c r="H16" s="40" t="s">
        <v>178</v>
      </c>
      <c r="I16" s="40" t="s">
        <v>90</v>
      </c>
      <c r="J16" s="40" t="s">
        <v>91</v>
      </c>
      <c r="K16" s="41">
        <v>1</v>
      </c>
      <c r="L16" s="40">
        <v>753546</v>
      </c>
      <c r="M16" s="40">
        <v>489906</v>
      </c>
      <c r="N16" s="40">
        <v>1</v>
      </c>
      <c r="O16" s="42"/>
      <c r="P16" s="42"/>
      <c r="Q16" s="42"/>
      <c r="R16" s="17">
        <f>ROUND(Q16*0.23,2)</f>
        <v>0</v>
      </c>
      <c r="S16" s="27">
        <f>ROUND(Q16,2)+R16</f>
        <v>0</v>
      </c>
      <c r="T16" s="42"/>
      <c r="U16" s="42"/>
      <c r="V16" s="17">
        <f>ROUND(U16*0.23,2)</f>
        <v>0</v>
      </c>
      <c r="W16" s="27">
        <f>ROUND(U16,2)+V16</f>
        <v>0</v>
      </c>
    </row>
    <row r="17" spans="1:23" x14ac:dyDescent="0.35">
      <c r="A17" s="38">
        <v>3111874</v>
      </c>
      <c r="B17" s="38" t="s">
        <v>3010</v>
      </c>
      <c r="C17" s="39" t="s">
        <v>3011</v>
      </c>
      <c r="D17" s="40" t="s">
        <v>14</v>
      </c>
      <c r="E17" s="40" t="s">
        <v>176</v>
      </c>
      <c r="F17" s="40" t="s">
        <v>178</v>
      </c>
      <c r="G17" s="40" t="s">
        <v>3007</v>
      </c>
      <c r="H17" s="40" t="s">
        <v>178</v>
      </c>
      <c r="I17" s="40" t="s">
        <v>3012</v>
      </c>
      <c r="J17" s="40" t="s">
        <v>3013</v>
      </c>
      <c r="K17" s="41">
        <v>1</v>
      </c>
      <c r="L17" s="40">
        <v>754458</v>
      </c>
      <c r="M17" s="40">
        <v>488084</v>
      </c>
      <c r="N17" s="40">
        <v>1</v>
      </c>
      <c r="O17" s="42"/>
      <c r="P17" s="42"/>
      <c r="Q17" s="42"/>
      <c r="R17" s="17">
        <f>ROUND(Q17*0.23,2)</f>
        <v>0</v>
      </c>
      <c r="S17" s="27">
        <f>ROUND(Q17,2)+R17</f>
        <v>0</v>
      </c>
      <c r="T17" s="42"/>
      <c r="U17" s="42"/>
      <c r="V17" s="17">
        <f>ROUND(U17*0.23,2)</f>
        <v>0</v>
      </c>
      <c r="W17" s="27">
        <f>ROUND(U17,2)+V17</f>
        <v>0</v>
      </c>
    </row>
  </sheetData>
  <sheetProtection algorithmName="SHA-512" hashValue="gIAuSXqgPr6huWD2RT/C3/nrqCIF96bBvICAKdLBal8F6ae5BJ6y6CG78QlUG4XXHGIwQYVmkD5yv3fjAyuaLg==" saltValue="P+QeHL1kmTzTYoMtapJS1A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6"/>
  <sheetViews>
    <sheetView topLeftCell="A7" workbookViewId="0">
      <selection activeCell="T16" sqref="T16:U16"/>
    </sheetView>
  </sheetViews>
  <sheetFormatPr defaultColWidth="8.7265625" defaultRowHeight="14.5" x14ac:dyDescent="0.35"/>
  <cols>
    <col min="1" max="1" width="8.7265625" style="4"/>
    <col min="2" max="2" width="12.54296875" style="4" customWidth="1"/>
    <col min="3" max="11" width="8.7265625" style="4"/>
    <col min="12" max="12" width="14.54296875" style="4" customWidth="1"/>
    <col min="13" max="14" width="8.7265625" style="4"/>
    <col min="15" max="15" width="15.453125" style="4" customWidth="1"/>
    <col min="16" max="16" width="12.81640625" style="4" customWidth="1"/>
    <col min="17" max="17" width="19.54296875" style="4" customWidth="1"/>
    <col min="18" max="18" width="8.7265625" style="4"/>
    <col min="19" max="19" width="14.26953125" style="4" customWidth="1"/>
    <col min="20" max="20" width="8.7265625" style="4"/>
    <col min="21" max="21" width="18.81640625" style="4" customWidth="1"/>
    <col min="22" max="22" width="8.7265625" style="4"/>
    <col min="23" max="23" width="15.26953125" style="4" customWidth="1"/>
    <col min="24" max="16384" width="8.7265625" style="4"/>
  </cols>
  <sheetData>
    <row r="1" spans="1:23" ht="15" thickBot="1" x14ac:dyDescent="0.4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" thickTop="1" x14ac:dyDescent="0.35">
      <c r="A2" s="1">
        <v>15</v>
      </c>
      <c r="B2" s="1">
        <f>M14</f>
        <v>1</v>
      </c>
      <c r="C2" s="1" t="str">
        <f>E16</f>
        <v>LEGIONOWSKI</v>
      </c>
      <c r="D2" s="1"/>
      <c r="E2" s="1"/>
      <c r="F2" s="1"/>
      <c r="G2" s="112" t="s">
        <v>3787</v>
      </c>
      <c r="H2" s="113"/>
      <c r="I2" s="114"/>
      <c r="J2" s="115" t="s">
        <v>3788</v>
      </c>
      <c r="K2" s="116"/>
      <c r="L2" s="117"/>
      <c r="Q2" s="5"/>
      <c r="R2" s="5"/>
      <c r="S2" s="5"/>
      <c r="T2" s="5"/>
    </row>
    <row r="3" spans="1:23" x14ac:dyDescent="0.3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2" x14ac:dyDescent="0.35">
      <c r="A4" s="118" t="s">
        <v>3795</v>
      </c>
      <c r="B4" s="118"/>
      <c r="C4" s="118"/>
      <c r="D4" s="118"/>
      <c r="E4" s="118"/>
      <c r="F4" s="10" t="s">
        <v>3796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106" t="s">
        <v>3797</v>
      </c>
      <c r="O4" s="107"/>
      <c r="P4" s="14">
        <v>1</v>
      </c>
      <c r="Q4" s="88"/>
      <c r="R4" s="89"/>
      <c r="S4" s="89"/>
      <c r="T4" s="89"/>
      <c r="U4" s="89"/>
      <c r="V4" s="90"/>
    </row>
    <row r="5" spans="1:23" ht="42" x14ac:dyDescent="0.35">
      <c r="A5" s="118" t="s">
        <v>3798</v>
      </c>
      <c r="B5" s="118"/>
      <c r="C5" s="118"/>
      <c r="D5" s="118"/>
      <c r="E5" s="118"/>
      <c r="F5" s="10" t="s">
        <v>3799</v>
      </c>
      <c r="G5" s="11">
        <f>ROUND(J5/M14/60,2)</f>
        <v>0</v>
      </c>
      <c r="H5" s="12">
        <f>ROUND(K5/M14/60,0)</f>
        <v>0</v>
      </c>
      <c r="I5" s="13">
        <f>G4+H4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106"/>
      <c r="O5" s="107"/>
      <c r="P5" s="14">
        <v>2</v>
      </c>
      <c r="Q5" s="88"/>
      <c r="R5" s="89"/>
      <c r="S5" s="89"/>
      <c r="T5" s="89"/>
      <c r="U5" s="89"/>
      <c r="V5" s="90"/>
    </row>
    <row r="6" spans="1:23" ht="64" x14ac:dyDescent="0.35">
      <c r="A6" s="108" t="s">
        <v>3800</v>
      </c>
      <c r="B6" s="108"/>
      <c r="C6" s="108"/>
      <c r="D6" s="108"/>
      <c r="E6" s="108"/>
      <c r="F6" s="3" t="s">
        <v>3801</v>
      </c>
      <c r="G6" s="15"/>
      <c r="H6" s="12">
        <f t="shared" ref="H6:H10" si="0">G6*0.23</f>
        <v>0</v>
      </c>
      <c r="I6" s="31">
        <f>ROUND(G6+H6,2)</f>
        <v>0</v>
      </c>
      <c r="J6" s="109" t="s">
        <v>3802</v>
      </c>
      <c r="K6" s="110"/>
      <c r="L6" s="111"/>
      <c r="P6" s="9" t="s">
        <v>3793</v>
      </c>
      <c r="Q6" s="1" t="s">
        <v>3794</v>
      </c>
      <c r="S6" s="5"/>
      <c r="T6" s="5"/>
    </row>
    <row r="7" spans="1:23" ht="64" x14ac:dyDescent="0.35">
      <c r="A7" s="108" t="s">
        <v>3803</v>
      </c>
      <c r="B7" s="108"/>
      <c r="C7" s="108"/>
      <c r="D7" s="108"/>
      <c r="E7" s="108"/>
      <c r="F7" s="3" t="s">
        <v>3804</v>
      </c>
      <c r="G7" s="15"/>
      <c r="H7" s="12">
        <f t="shared" si="0"/>
        <v>0</v>
      </c>
      <c r="I7" s="31">
        <f>ROUND(G6+H6,2)</f>
        <v>0</v>
      </c>
      <c r="J7" s="109" t="s">
        <v>3802</v>
      </c>
      <c r="K7" s="110"/>
      <c r="L7" s="111"/>
      <c r="P7" s="9"/>
      <c r="Q7" s="1"/>
      <c r="S7" s="5"/>
      <c r="T7" s="5"/>
    </row>
    <row r="8" spans="1:23" ht="53.5" x14ac:dyDescent="0.35">
      <c r="A8" s="108" t="s">
        <v>3805</v>
      </c>
      <c r="B8" s="108"/>
      <c r="C8" s="108"/>
      <c r="D8" s="108"/>
      <c r="E8" s="108"/>
      <c r="F8" s="3" t="s">
        <v>3806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106" t="s">
        <v>3807</v>
      </c>
      <c r="O8" s="107"/>
      <c r="P8" s="14">
        <v>1</v>
      </c>
      <c r="Q8" s="88"/>
      <c r="R8" s="89"/>
      <c r="S8" s="89"/>
      <c r="T8" s="89"/>
      <c r="U8" s="89"/>
      <c r="V8" s="90"/>
    </row>
    <row r="9" spans="1:23" ht="43" x14ac:dyDescent="0.35">
      <c r="A9" s="91" t="s">
        <v>3808</v>
      </c>
      <c r="B9" s="91"/>
      <c r="C9" s="91"/>
      <c r="D9" s="91"/>
      <c r="E9" s="91"/>
      <c r="F9" s="3" t="s">
        <v>3809</v>
      </c>
      <c r="G9" s="15"/>
      <c r="H9" s="12">
        <f t="shared" si="0"/>
        <v>0</v>
      </c>
      <c r="I9" s="31">
        <f>ROUND(G9+H9,2)</f>
        <v>0</v>
      </c>
      <c r="J9" s="92" t="s">
        <v>3802</v>
      </c>
      <c r="K9" s="93"/>
      <c r="L9" s="94"/>
      <c r="M9" s="1"/>
      <c r="N9" s="16"/>
      <c r="W9" s="17"/>
    </row>
    <row r="10" spans="1:23" ht="54" thickBot="1" x14ac:dyDescent="0.4">
      <c r="A10" s="91" t="s">
        <v>3810</v>
      </c>
      <c r="B10" s="91"/>
      <c r="C10" s="91"/>
      <c r="D10" s="91"/>
      <c r="E10" s="91"/>
      <c r="F10" s="3" t="s">
        <v>3811</v>
      </c>
      <c r="G10" s="18"/>
      <c r="H10" s="19">
        <f t="shared" si="0"/>
        <v>0</v>
      </c>
      <c r="I10" s="31">
        <f>ROUND(G10+H10,2)</f>
        <v>0</v>
      </c>
      <c r="J10" s="95" t="s">
        <v>3802</v>
      </c>
      <c r="K10" s="96"/>
      <c r="L10" s="97"/>
      <c r="M10" s="1"/>
      <c r="N10" s="1"/>
    </row>
    <row r="11" spans="1:23" ht="15" thickTop="1" x14ac:dyDescent="0.35">
      <c r="A11" s="20"/>
      <c r="B11" s="20"/>
      <c r="C11" s="20"/>
      <c r="D11" s="20"/>
      <c r="H11" s="20"/>
      <c r="I11" s="98"/>
      <c r="J11" s="99"/>
      <c r="K11" s="99"/>
      <c r="L11" s="100"/>
      <c r="M11" s="33" t="s">
        <v>3812</v>
      </c>
      <c r="N11" s="34"/>
      <c r="O11" s="1"/>
      <c r="P11" s="1"/>
      <c r="Q11" s="1"/>
      <c r="R11" s="1"/>
      <c r="S11" s="1"/>
      <c r="T11" s="1"/>
      <c r="U11" s="1"/>
      <c r="V11" s="21"/>
    </row>
    <row r="12" spans="1:23" ht="15" thickBot="1" x14ac:dyDescent="0.4">
      <c r="A12" s="20"/>
      <c r="B12" s="20"/>
      <c r="C12" s="20"/>
      <c r="D12" s="20"/>
      <c r="H12" s="22" t="s">
        <v>3813</v>
      </c>
      <c r="I12" s="101"/>
      <c r="J12" s="102"/>
      <c r="K12" s="102"/>
      <c r="L12" s="103"/>
      <c r="M12" s="104" t="s">
        <v>3814</v>
      </c>
      <c r="N12" s="105"/>
      <c r="O12" s="105"/>
      <c r="P12" s="105"/>
      <c r="Q12" s="105"/>
      <c r="R12" s="105"/>
      <c r="S12" s="105"/>
      <c r="T12" s="105"/>
      <c r="U12" s="105"/>
      <c r="V12" s="105"/>
    </row>
    <row r="13" spans="1:23" ht="15" thickTop="1" x14ac:dyDescent="0.35"/>
    <row r="14" spans="1:23" ht="34.5" customHeight="1" x14ac:dyDescent="0.3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1</v>
      </c>
      <c r="N14" s="25">
        <f>SUM(N16:N400)</f>
        <v>1</v>
      </c>
      <c r="P14" s="86" t="s">
        <v>3815</v>
      </c>
      <c r="Q14" s="87"/>
      <c r="R14" s="87"/>
      <c r="S14" s="87"/>
      <c r="T14" s="86" t="s">
        <v>3816</v>
      </c>
      <c r="U14" s="87"/>
      <c r="V14" s="87"/>
      <c r="W14" s="87"/>
    </row>
    <row r="15" spans="1:23" ht="73.5" x14ac:dyDescent="0.35">
      <c r="A15" s="35" t="s">
        <v>1</v>
      </c>
      <c r="B15" s="35" t="s">
        <v>2</v>
      </c>
      <c r="C15" s="36" t="s">
        <v>3</v>
      </c>
      <c r="D15" s="37" t="s">
        <v>4</v>
      </c>
      <c r="E15" s="37" t="s">
        <v>5</v>
      </c>
      <c r="F15" s="37" t="s">
        <v>6</v>
      </c>
      <c r="G15" s="37" t="s">
        <v>7</v>
      </c>
      <c r="H15" s="37" t="s">
        <v>8</v>
      </c>
      <c r="I15" s="37" t="s">
        <v>9</v>
      </c>
      <c r="J15" s="37" t="s">
        <v>10</v>
      </c>
      <c r="K15" s="37" t="s">
        <v>11</v>
      </c>
      <c r="L15" s="37" t="s">
        <v>12</v>
      </c>
      <c r="M15" s="37" t="s">
        <v>13</v>
      </c>
      <c r="N15" s="37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35">
      <c r="A16" s="38">
        <v>3063826</v>
      </c>
      <c r="B16" s="38" t="s">
        <v>2685</v>
      </c>
      <c r="C16" s="39" t="s">
        <v>2686</v>
      </c>
      <c r="D16" s="40" t="s">
        <v>14</v>
      </c>
      <c r="E16" s="40" t="s">
        <v>60</v>
      </c>
      <c r="F16" s="40" t="s">
        <v>2662</v>
      </c>
      <c r="G16" s="40" t="s">
        <v>2663</v>
      </c>
      <c r="H16" s="40" t="s">
        <v>2662</v>
      </c>
      <c r="I16" s="40" t="s">
        <v>2687</v>
      </c>
      <c r="J16" s="40" t="s">
        <v>2688</v>
      </c>
      <c r="K16" s="41">
        <v>4</v>
      </c>
      <c r="L16" s="40">
        <v>631755</v>
      </c>
      <c r="M16" s="40">
        <v>504532</v>
      </c>
      <c r="N16" s="40">
        <v>1</v>
      </c>
      <c r="O16" s="42"/>
      <c r="P16" s="42"/>
      <c r="Q16" s="42"/>
      <c r="R16" s="17">
        <f>ROUND(Q16*0.23,2)</f>
        <v>0</v>
      </c>
      <c r="S16" s="27">
        <f>ROUND(Q16,2)+R16</f>
        <v>0</v>
      </c>
      <c r="T16" s="42"/>
      <c r="U16" s="42"/>
      <c r="V16" s="17">
        <f>ROUND(U16*0.23,2)</f>
        <v>0</v>
      </c>
      <c r="W16" s="27">
        <f>ROUND(U16,2)+V16</f>
        <v>0</v>
      </c>
    </row>
  </sheetData>
  <sheetProtection algorithmName="SHA-512" hashValue="F3oBOpLnou8Qw2ZPsg7tOy8lnsYmMQCB1FiTIaeVUXYl6U6M2r1gOt9k32AokaOgcGHTRunoK1VqAWboIq8Zwg==" saltValue="M08HTDHGi9+nUpsW1+6bXg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"/>
  <sheetViews>
    <sheetView topLeftCell="A10" workbookViewId="0">
      <selection activeCell="T16" sqref="T16:U18"/>
    </sheetView>
  </sheetViews>
  <sheetFormatPr defaultColWidth="8.7265625" defaultRowHeight="14.5" x14ac:dyDescent="0.35"/>
  <cols>
    <col min="1" max="1" width="8.7265625" style="4"/>
    <col min="2" max="2" width="12.54296875" style="4" customWidth="1"/>
    <col min="3" max="11" width="8.7265625" style="4"/>
    <col min="12" max="12" width="14.54296875" style="4" customWidth="1"/>
    <col min="13" max="14" width="8.7265625" style="4"/>
    <col min="15" max="15" width="15.453125" style="4" customWidth="1"/>
    <col min="16" max="16" width="12.81640625" style="4" customWidth="1"/>
    <col min="17" max="17" width="19.54296875" style="4" customWidth="1"/>
    <col min="18" max="18" width="8.7265625" style="4"/>
    <col min="19" max="19" width="14.26953125" style="4" customWidth="1"/>
    <col min="20" max="20" width="8.7265625" style="4"/>
    <col min="21" max="21" width="18.81640625" style="4" customWidth="1"/>
    <col min="22" max="22" width="8.7265625" style="4"/>
    <col min="23" max="23" width="15.26953125" style="4" customWidth="1"/>
    <col min="24" max="16384" width="8.7265625" style="4"/>
  </cols>
  <sheetData>
    <row r="1" spans="1:23" ht="15" thickBot="1" x14ac:dyDescent="0.4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" thickTop="1" x14ac:dyDescent="0.35">
      <c r="A2" s="1">
        <v>86</v>
      </c>
      <c r="B2" s="1">
        <f>M14</f>
        <v>3</v>
      </c>
      <c r="C2" s="1" t="str">
        <f>E16</f>
        <v>WYSZKOWSKI</v>
      </c>
      <c r="D2" s="1"/>
      <c r="E2" s="1"/>
      <c r="F2" s="1"/>
      <c r="G2" s="112" t="s">
        <v>3787</v>
      </c>
      <c r="H2" s="113"/>
      <c r="I2" s="114"/>
      <c r="J2" s="115" t="s">
        <v>3788</v>
      </c>
      <c r="K2" s="116"/>
      <c r="L2" s="117"/>
      <c r="Q2" s="5"/>
      <c r="R2" s="5"/>
      <c r="S2" s="5"/>
      <c r="T2" s="5"/>
    </row>
    <row r="3" spans="1:23" x14ac:dyDescent="0.3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2" x14ac:dyDescent="0.35">
      <c r="A4" s="118" t="s">
        <v>3795</v>
      </c>
      <c r="B4" s="118"/>
      <c r="C4" s="118"/>
      <c r="D4" s="118"/>
      <c r="E4" s="118"/>
      <c r="F4" s="10" t="s">
        <v>3796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106" t="s">
        <v>3797</v>
      </c>
      <c r="O4" s="107"/>
      <c r="P4" s="14">
        <v>1</v>
      </c>
      <c r="Q4" s="88"/>
      <c r="R4" s="89"/>
      <c r="S4" s="89"/>
      <c r="T4" s="89"/>
      <c r="U4" s="89"/>
      <c r="V4" s="90"/>
    </row>
    <row r="5" spans="1:23" ht="42" x14ac:dyDescent="0.35">
      <c r="A5" s="118" t="s">
        <v>3798</v>
      </c>
      <c r="B5" s="118"/>
      <c r="C5" s="118"/>
      <c r="D5" s="118"/>
      <c r="E5" s="118"/>
      <c r="F5" s="10" t="s">
        <v>3799</v>
      </c>
      <c r="G5" s="11">
        <f>ROUND(J5/M14/60,2)</f>
        <v>0</v>
      </c>
      <c r="H5" s="12">
        <f>ROUND(K5/M14/60,0)</f>
        <v>0</v>
      </c>
      <c r="I5" s="13">
        <f>G4+H4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106"/>
      <c r="O5" s="107"/>
      <c r="P5" s="14">
        <v>2</v>
      </c>
      <c r="Q5" s="88"/>
      <c r="R5" s="89"/>
      <c r="S5" s="89"/>
      <c r="T5" s="89"/>
      <c r="U5" s="89"/>
      <c r="V5" s="90"/>
    </row>
    <row r="6" spans="1:23" ht="64" x14ac:dyDescent="0.35">
      <c r="A6" s="108" t="s">
        <v>3800</v>
      </c>
      <c r="B6" s="108"/>
      <c r="C6" s="108"/>
      <c r="D6" s="108"/>
      <c r="E6" s="108"/>
      <c r="F6" s="3" t="s">
        <v>3801</v>
      </c>
      <c r="G6" s="15"/>
      <c r="H6" s="12">
        <f t="shared" ref="H6:H10" si="0">G6*0.23</f>
        <v>0</v>
      </c>
      <c r="I6" s="31">
        <f>ROUND(G6+H6,2)</f>
        <v>0</v>
      </c>
      <c r="J6" s="109" t="s">
        <v>3802</v>
      </c>
      <c r="K6" s="110"/>
      <c r="L6" s="111"/>
      <c r="P6" s="9" t="s">
        <v>3793</v>
      </c>
      <c r="Q6" s="1" t="s">
        <v>3794</v>
      </c>
      <c r="S6" s="5"/>
      <c r="T6" s="5"/>
    </row>
    <row r="7" spans="1:23" ht="64" x14ac:dyDescent="0.35">
      <c r="A7" s="108" t="s">
        <v>3803</v>
      </c>
      <c r="B7" s="108"/>
      <c r="C7" s="108"/>
      <c r="D7" s="108"/>
      <c r="E7" s="108"/>
      <c r="F7" s="3" t="s">
        <v>3804</v>
      </c>
      <c r="G7" s="15"/>
      <c r="H7" s="12">
        <f t="shared" si="0"/>
        <v>0</v>
      </c>
      <c r="I7" s="31">
        <f>ROUND(G6+H6,2)</f>
        <v>0</v>
      </c>
      <c r="J7" s="109" t="s">
        <v>3802</v>
      </c>
      <c r="K7" s="110"/>
      <c r="L7" s="111"/>
      <c r="P7" s="9"/>
      <c r="Q7" s="1"/>
      <c r="S7" s="5"/>
      <c r="T7" s="5"/>
    </row>
    <row r="8" spans="1:23" ht="53.5" x14ac:dyDescent="0.35">
      <c r="A8" s="108" t="s">
        <v>3805</v>
      </c>
      <c r="B8" s="108"/>
      <c r="C8" s="108"/>
      <c r="D8" s="108"/>
      <c r="E8" s="108"/>
      <c r="F8" s="3" t="s">
        <v>3806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106" t="s">
        <v>3807</v>
      </c>
      <c r="O8" s="107"/>
      <c r="P8" s="14">
        <v>1</v>
      </c>
      <c r="Q8" s="88"/>
      <c r="R8" s="89"/>
      <c r="S8" s="89"/>
      <c r="T8" s="89"/>
      <c r="U8" s="89"/>
      <c r="V8" s="90"/>
    </row>
    <row r="9" spans="1:23" ht="43" x14ac:dyDescent="0.35">
      <c r="A9" s="91" t="s">
        <v>3808</v>
      </c>
      <c r="B9" s="91"/>
      <c r="C9" s="91"/>
      <c r="D9" s="91"/>
      <c r="E9" s="91"/>
      <c r="F9" s="3" t="s">
        <v>3809</v>
      </c>
      <c r="G9" s="15"/>
      <c r="H9" s="12">
        <f t="shared" si="0"/>
        <v>0</v>
      </c>
      <c r="I9" s="31">
        <f>ROUND(G9+H9,2)</f>
        <v>0</v>
      </c>
      <c r="J9" s="92" t="s">
        <v>3802</v>
      </c>
      <c r="K9" s="93"/>
      <c r="L9" s="94"/>
      <c r="M9" s="1"/>
      <c r="N9" s="16"/>
      <c r="W9" s="17"/>
    </row>
    <row r="10" spans="1:23" ht="54" thickBot="1" x14ac:dyDescent="0.4">
      <c r="A10" s="91" t="s">
        <v>3810</v>
      </c>
      <c r="B10" s="91"/>
      <c r="C10" s="91"/>
      <c r="D10" s="91"/>
      <c r="E10" s="91"/>
      <c r="F10" s="3" t="s">
        <v>3811</v>
      </c>
      <c r="G10" s="18"/>
      <c r="H10" s="19">
        <f t="shared" si="0"/>
        <v>0</v>
      </c>
      <c r="I10" s="31">
        <f>ROUND(G10+H10,2)</f>
        <v>0</v>
      </c>
      <c r="J10" s="95" t="s">
        <v>3802</v>
      </c>
      <c r="K10" s="96"/>
      <c r="L10" s="97"/>
      <c r="M10" s="1"/>
      <c r="N10" s="1"/>
    </row>
    <row r="11" spans="1:23" ht="15" thickTop="1" x14ac:dyDescent="0.35">
      <c r="A11" s="20"/>
      <c r="B11" s="20"/>
      <c r="C11" s="20"/>
      <c r="D11" s="20"/>
      <c r="H11" s="20"/>
      <c r="I11" s="98"/>
      <c r="J11" s="99"/>
      <c r="K11" s="99"/>
      <c r="L11" s="100"/>
      <c r="M11" s="33" t="s">
        <v>3812</v>
      </c>
      <c r="N11" s="34"/>
      <c r="O11" s="1"/>
      <c r="P11" s="1"/>
      <c r="Q11" s="1"/>
      <c r="R11" s="1"/>
      <c r="S11" s="1"/>
      <c r="T11" s="1"/>
      <c r="U11" s="1"/>
      <c r="V11" s="21"/>
    </row>
    <row r="12" spans="1:23" ht="15" thickBot="1" x14ac:dyDescent="0.4">
      <c r="A12" s="20"/>
      <c r="B12" s="20"/>
      <c r="C12" s="20"/>
      <c r="D12" s="20"/>
      <c r="H12" s="22" t="s">
        <v>3813</v>
      </c>
      <c r="I12" s="101"/>
      <c r="J12" s="102"/>
      <c r="K12" s="102"/>
      <c r="L12" s="103"/>
      <c r="M12" s="104" t="s">
        <v>3814</v>
      </c>
      <c r="N12" s="105"/>
      <c r="O12" s="105"/>
      <c r="P12" s="105"/>
      <c r="Q12" s="105"/>
      <c r="R12" s="105"/>
      <c r="S12" s="105"/>
      <c r="T12" s="105"/>
      <c r="U12" s="105"/>
      <c r="V12" s="105"/>
    </row>
    <row r="13" spans="1:23" ht="15" thickTop="1" x14ac:dyDescent="0.35"/>
    <row r="14" spans="1:23" ht="34.5" customHeight="1" x14ac:dyDescent="0.3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3</v>
      </c>
      <c r="N14" s="25">
        <f>SUM(N16:N400)</f>
        <v>3</v>
      </c>
      <c r="P14" s="86" t="s">
        <v>3815</v>
      </c>
      <c r="Q14" s="87"/>
      <c r="R14" s="87"/>
      <c r="S14" s="87"/>
      <c r="T14" s="86" t="s">
        <v>3816</v>
      </c>
      <c r="U14" s="87"/>
      <c r="V14" s="87"/>
      <c r="W14" s="87"/>
    </row>
    <row r="15" spans="1:23" ht="73.5" x14ac:dyDescent="0.35">
      <c r="A15" s="35" t="s">
        <v>1</v>
      </c>
      <c r="B15" s="35" t="s">
        <v>2</v>
      </c>
      <c r="C15" s="36" t="s">
        <v>3</v>
      </c>
      <c r="D15" s="37" t="s">
        <v>4</v>
      </c>
      <c r="E15" s="37" t="s">
        <v>5</v>
      </c>
      <c r="F15" s="37" t="s">
        <v>6</v>
      </c>
      <c r="G15" s="37" t="s">
        <v>7</v>
      </c>
      <c r="H15" s="37" t="s">
        <v>8</v>
      </c>
      <c r="I15" s="37" t="s">
        <v>9</v>
      </c>
      <c r="J15" s="37" t="s">
        <v>10</v>
      </c>
      <c r="K15" s="37" t="s">
        <v>11</v>
      </c>
      <c r="L15" s="37" t="s">
        <v>12</v>
      </c>
      <c r="M15" s="37" t="s">
        <v>13</v>
      </c>
      <c r="N15" s="37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35">
      <c r="A16" s="38">
        <v>8212988</v>
      </c>
      <c r="B16" s="38" t="s">
        <v>3252</v>
      </c>
      <c r="C16" s="39" t="s">
        <v>3253</v>
      </c>
      <c r="D16" s="40" t="s">
        <v>14</v>
      </c>
      <c r="E16" s="40" t="s">
        <v>234</v>
      </c>
      <c r="F16" s="40" t="s">
        <v>310</v>
      </c>
      <c r="G16" s="40" t="s">
        <v>3241</v>
      </c>
      <c r="H16" s="40" t="s">
        <v>310</v>
      </c>
      <c r="I16" s="40" t="s">
        <v>411</v>
      </c>
      <c r="J16" s="40" t="s">
        <v>412</v>
      </c>
      <c r="K16" s="41">
        <v>1</v>
      </c>
      <c r="L16" s="40">
        <v>665866</v>
      </c>
      <c r="M16" s="40">
        <v>528655</v>
      </c>
      <c r="N16" s="40">
        <v>1</v>
      </c>
      <c r="O16" s="42"/>
      <c r="P16" s="42"/>
      <c r="Q16" s="42"/>
      <c r="R16" s="17">
        <f>ROUND(Q16*0.23,2)</f>
        <v>0</v>
      </c>
      <c r="S16" s="27">
        <f>ROUND(Q16,2)+R16</f>
        <v>0</v>
      </c>
      <c r="T16" s="42"/>
      <c r="U16" s="42"/>
      <c r="V16" s="17">
        <f>ROUND(U16*0.23,2)</f>
        <v>0</v>
      </c>
      <c r="W16" s="27">
        <f>ROUND(U16,2)+V16</f>
        <v>0</v>
      </c>
    </row>
    <row r="17" spans="1:23" x14ac:dyDescent="0.35">
      <c r="A17" s="38">
        <v>3807252</v>
      </c>
      <c r="B17" s="38" t="s">
        <v>3254</v>
      </c>
      <c r="C17" s="39" t="s">
        <v>2694</v>
      </c>
      <c r="D17" s="40" t="s">
        <v>14</v>
      </c>
      <c r="E17" s="40" t="s">
        <v>234</v>
      </c>
      <c r="F17" s="40" t="s">
        <v>310</v>
      </c>
      <c r="G17" s="40" t="s">
        <v>3241</v>
      </c>
      <c r="H17" s="40" t="s">
        <v>310</v>
      </c>
      <c r="I17" s="40" t="s">
        <v>411</v>
      </c>
      <c r="J17" s="40" t="s">
        <v>412</v>
      </c>
      <c r="K17" s="41">
        <v>62</v>
      </c>
      <c r="L17" s="40">
        <v>665913</v>
      </c>
      <c r="M17" s="40">
        <v>528047</v>
      </c>
      <c r="N17" s="40">
        <v>1</v>
      </c>
      <c r="O17" s="42"/>
      <c r="P17" s="42"/>
      <c r="Q17" s="42"/>
      <c r="R17" s="17">
        <f t="shared" ref="R17:R18" si="1">ROUND(Q17*0.23,2)</f>
        <v>0</v>
      </c>
      <c r="S17" s="27">
        <f t="shared" ref="S17:S18" si="2">ROUND(Q17,2)+R17</f>
        <v>0</v>
      </c>
      <c r="T17" s="42"/>
      <c r="U17" s="42"/>
      <c r="V17" s="17">
        <f t="shared" ref="V17:V18" si="3">ROUND(U17*0.23,2)</f>
        <v>0</v>
      </c>
      <c r="W17" s="27">
        <f t="shared" ref="W17:W18" si="4">ROUND(U17,2)+V17</f>
        <v>0</v>
      </c>
    </row>
    <row r="18" spans="1:23" x14ac:dyDescent="0.35">
      <c r="A18" s="38">
        <v>3806069</v>
      </c>
      <c r="B18" s="38" t="s">
        <v>3261</v>
      </c>
      <c r="C18" s="39" t="s">
        <v>3262</v>
      </c>
      <c r="D18" s="40" t="s">
        <v>14</v>
      </c>
      <c r="E18" s="40" t="s">
        <v>234</v>
      </c>
      <c r="F18" s="40" t="s">
        <v>310</v>
      </c>
      <c r="G18" s="40" t="s">
        <v>3241</v>
      </c>
      <c r="H18" s="40" t="s">
        <v>310</v>
      </c>
      <c r="I18" s="40" t="s">
        <v>3263</v>
      </c>
      <c r="J18" s="40" t="s">
        <v>3264</v>
      </c>
      <c r="K18" s="41" t="s">
        <v>214</v>
      </c>
      <c r="L18" s="40">
        <v>665505</v>
      </c>
      <c r="M18" s="40">
        <v>528439</v>
      </c>
      <c r="N18" s="40">
        <v>1</v>
      </c>
      <c r="O18" s="42"/>
      <c r="P18" s="42"/>
      <c r="Q18" s="42"/>
      <c r="R18" s="17">
        <f t="shared" si="1"/>
        <v>0</v>
      </c>
      <c r="S18" s="27">
        <f t="shared" si="2"/>
        <v>0</v>
      </c>
      <c r="T18" s="42"/>
      <c r="U18" s="42"/>
      <c r="V18" s="17">
        <f t="shared" si="3"/>
        <v>0</v>
      </c>
      <c r="W18" s="27">
        <f t="shared" si="4"/>
        <v>0</v>
      </c>
    </row>
  </sheetData>
  <sheetProtection algorithmName="SHA-512" hashValue="Kqt9p8KhTIJ0YZdq9BvES+AOut6NsbkxTyZJGAwyi6QxJLBy7enWXennQDmUJ+jQFxR62mMpPuWWP1nWLabhcQ==" saltValue="tsaR13grADGmY+d1lJEQFg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9"/>
  <sheetViews>
    <sheetView topLeftCell="A7" workbookViewId="0">
      <selection activeCell="T16" sqref="T16:U19"/>
    </sheetView>
  </sheetViews>
  <sheetFormatPr defaultColWidth="8.7265625" defaultRowHeight="14.5" x14ac:dyDescent="0.35"/>
  <cols>
    <col min="1" max="1" width="8.7265625" style="4"/>
    <col min="2" max="2" width="12.54296875" style="4" customWidth="1"/>
    <col min="3" max="11" width="8.7265625" style="4"/>
    <col min="12" max="12" width="14.54296875" style="4" customWidth="1"/>
    <col min="13" max="14" width="8.7265625" style="4"/>
    <col min="15" max="15" width="15.453125" style="4" customWidth="1"/>
    <col min="16" max="16" width="12.81640625" style="4" customWidth="1"/>
    <col min="17" max="17" width="19.54296875" style="4" customWidth="1"/>
    <col min="18" max="18" width="8.7265625" style="4"/>
    <col min="19" max="19" width="14.26953125" style="4" customWidth="1"/>
    <col min="20" max="20" width="8.7265625" style="4"/>
    <col min="21" max="21" width="18.81640625" style="4" customWidth="1"/>
    <col min="22" max="22" width="8.7265625" style="4"/>
    <col min="23" max="23" width="15.26953125" style="4" customWidth="1"/>
    <col min="24" max="16384" width="8.7265625" style="4"/>
  </cols>
  <sheetData>
    <row r="1" spans="1:23" ht="15" thickBot="1" x14ac:dyDescent="0.4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" thickTop="1" x14ac:dyDescent="0.35">
      <c r="A2" s="1">
        <v>14</v>
      </c>
      <c r="B2" s="1">
        <f>M14</f>
        <v>4</v>
      </c>
      <c r="C2" s="1" t="str">
        <f>E16</f>
        <v>LEGIONOWSKI</v>
      </c>
      <c r="D2" s="1"/>
      <c r="E2" s="1"/>
      <c r="F2" s="1"/>
      <c r="G2" s="112" t="s">
        <v>3787</v>
      </c>
      <c r="H2" s="113"/>
      <c r="I2" s="114"/>
      <c r="J2" s="115" t="s">
        <v>3788</v>
      </c>
      <c r="K2" s="116"/>
      <c r="L2" s="117"/>
      <c r="Q2" s="5"/>
      <c r="R2" s="5"/>
      <c r="S2" s="5"/>
      <c r="T2" s="5"/>
    </row>
    <row r="3" spans="1:23" x14ac:dyDescent="0.3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2" x14ac:dyDescent="0.35">
      <c r="A4" s="118" t="s">
        <v>3795</v>
      </c>
      <c r="B4" s="118"/>
      <c r="C4" s="118"/>
      <c r="D4" s="118"/>
      <c r="E4" s="118"/>
      <c r="F4" s="10" t="s">
        <v>3796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106" t="s">
        <v>3797</v>
      </c>
      <c r="O4" s="107"/>
      <c r="P4" s="14">
        <v>1</v>
      </c>
      <c r="Q4" s="88"/>
      <c r="R4" s="89"/>
      <c r="S4" s="89"/>
      <c r="T4" s="89"/>
      <c r="U4" s="89"/>
      <c r="V4" s="90"/>
    </row>
    <row r="5" spans="1:23" ht="42" x14ac:dyDescent="0.35">
      <c r="A5" s="118" t="s">
        <v>3798</v>
      </c>
      <c r="B5" s="118"/>
      <c r="C5" s="118"/>
      <c r="D5" s="118"/>
      <c r="E5" s="118"/>
      <c r="F5" s="10" t="s">
        <v>3799</v>
      </c>
      <c r="G5" s="11">
        <f>ROUND(J5/M14/60,2)</f>
        <v>0</v>
      </c>
      <c r="H5" s="12">
        <f>ROUND(K5/M14/60,0)</f>
        <v>0</v>
      </c>
      <c r="I5" s="13">
        <f>G4+H4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106"/>
      <c r="O5" s="107"/>
      <c r="P5" s="14">
        <v>2</v>
      </c>
      <c r="Q5" s="88"/>
      <c r="R5" s="89"/>
      <c r="S5" s="89"/>
      <c r="T5" s="89"/>
      <c r="U5" s="89"/>
      <c r="V5" s="90"/>
    </row>
    <row r="6" spans="1:23" ht="64" x14ac:dyDescent="0.35">
      <c r="A6" s="108" t="s">
        <v>3800</v>
      </c>
      <c r="B6" s="108"/>
      <c r="C6" s="108"/>
      <c r="D6" s="108"/>
      <c r="E6" s="108"/>
      <c r="F6" s="3" t="s">
        <v>3801</v>
      </c>
      <c r="G6" s="15"/>
      <c r="H6" s="12">
        <f t="shared" ref="H6:H10" si="0">G6*0.23</f>
        <v>0</v>
      </c>
      <c r="I6" s="31">
        <f>ROUND(G6+H6,2)</f>
        <v>0</v>
      </c>
      <c r="J6" s="109" t="s">
        <v>3802</v>
      </c>
      <c r="K6" s="110"/>
      <c r="L6" s="111"/>
      <c r="P6" s="9" t="s">
        <v>3793</v>
      </c>
      <c r="Q6" s="1" t="s">
        <v>3794</v>
      </c>
      <c r="S6" s="5"/>
      <c r="T6" s="5"/>
    </row>
    <row r="7" spans="1:23" ht="64" x14ac:dyDescent="0.35">
      <c r="A7" s="108" t="s">
        <v>3803</v>
      </c>
      <c r="B7" s="108"/>
      <c r="C7" s="108"/>
      <c r="D7" s="108"/>
      <c r="E7" s="108"/>
      <c r="F7" s="3" t="s">
        <v>3804</v>
      </c>
      <c r="G7" s="15"/>
      <c r="H7" s="12">
        <f t="shared" si="0"/>
        <v>0</v>
      </c>
      <c r="I7" s="31">
        <f>ROUND(G6+H6,2)</f>
        <v>0</v>
      </c>
      <c r="J7" s="109" t="s">
        <v>3802</v>
      </c>
      <c r="K7" s="110"/>
      <c r="L7" s="111"/>
      <c r="P7" s="9"/>
      <c r="Q7" s="1"/>
      <c r="S7" s="5"/>
      <c r="T7" s="5"/>
    </row>
    <row r="8" spans="1:23" ht="53.5" x14ac:dyDescent="0.35">
      <c r="A8" s="108" t="s">
        <v>3805</v>
      </c>
      <c r="B8" s="108"/>
      <c r="C8" s="108"/>
      <c r="D8" s="108"/>
      <c r="E8" s="108"/>
      <c r="F8" s="3" t="s">
        <v>3806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106" t="s">
        <v>3807</v>
      </c>
      <c r="O8" s="107"/>
      <c r="P8" s="14">
        <v>1</v>
      </c>
      <c r="Q8" s="88"/>
      <c r="R8" s="89"/>
      <c r="S8" s="89"/>
      <c r="T8" s="89"/>
      <c r="U8" s="89"/>
      <c r="V8" s="90"/>
    </row>
    <row r="9" spans="1:23" ht="43" x14ac:dyDescent="0.35">
      <c r="A9" s="91" t="s">
        <v>3808</v>
      </c>
      <c r="B9" s="91"/>
      <c r="C9" s="91"/>
      <c r="D9" s="91"/>
      <c r="E9" s="91"/>
      <c r="F9" s="3" t="s">
        <v>3809</v>
      </c>
      <c r="G9" s="15"/>
      <c r="H9" s="12">
        <f t="shared" si="0"/>
        <v>0</v>
      </c>
      <c r="I9" s="31">
        <f>ROUND(G9+H9,2)</f>
        <v>0</v>
      </c>
      <c r="J9" s="92" t="s">
        <v>3802</v>
      </c>
      <c r="K9" s="93"/>
      <c r="L9" s="94"/>
      <c r="M9" s="1"/>
      <c r="N9" s="16"/>
      <c r="W9" s="17"/>
    </row>
    <row r="10" spans="1:23" ht="54" thickBot="1" x14ac:dyDescent="0.4">
      <c r="A10" s="91" t="s">
        <v>3810</v>
      </c>
      <c r="B10" s="91"/>
      <c r="C10" s="91"/>
      <c r="D10" s="91"/>
      <c r="E10" s="91"/>
      <c r="F10" s="3" t="s">
        <v>3811</v>
      </c>
      <c r="G10" s="18"/>
      <c r="H10" s="19">
        <f t="shared" si="0"/>
        <v>0</v>
      </c>
      <c r="I10" s="31">
        <f>ROUND(G10+H10,2)</f>
        <v>0</v>
      </c>
      <c r="J10" s="95" t="s">
        <v>3802</v>
      </c>
      <c r="K10" s="96"/>
      <c r="L10" s="97"/>
      <c r="M10" s="1"/>
      <c r="N10" s="1"/>
    </row>
    <row r="11" spans="1:23" ht="15" thickTop="1" x14ac:dyDescent="0.35">
      <c r="A11" s="20"/>
      <c r="B11" s="20"/>
      <c r="C11" s="20"/>
      <c r="D11" s="20"/>
      <c r="H11" s="20"/>
      <c r="I11" s="98"/>
      <c r="J11" s="99"/>
      <c r="K11" s="99"/>
      <c r="L11" s="100"/>
      <c r="M11" s="33" t="s">
        <v>3812</v>
      </c>
      <c r="N11" s="34"/>
      <c r="O11" s="1"/>
      <c r="P11" s="1"/>
      <c r="Q11" s="1"/>
      <c r="R11" s="1"/>
      <c r="S11" s="1"/>
      <c r="T11" s="1"/>
      <c r="U11" s="1"/>
      <c r="V11" s="21"/>
    </row>
    <row r="12" spans="1:23" ht="15" thickBot="1" x14ac:dyDescent="0.4">
      <c r="A12" s="20"/>
      <c r="B12" s="20"/>
      <c r="C12" s="20"/>
      <c r="D12" s="20"/>
      <c r="H12" s="22" t="s">
        <v>3813</v>
      </c>
      <c r="I12" s="101"/>
      <c r="J12" s="102"/>
      <c r="K12" s="102"/>
      <c r="L12" s="103"/>
      <c r="M12" s="104" t="s">
        <v>3814</v>
      </c>
      <c r="N12" s="105"/>
      <c r="O12" s="105"/>
      <c r="P12" s="105"/>
      <c r="Q12" s="105"/>
      <c r="R12" s="105"/>
      <c r="S12" s="105"/>
      <c r="T12" s="105"/>
      <c r="U12" s="105"/>
      <c r="V12" s="105"/>
    </row>
    <row r="13" spans="1:23" ht="15" thickTop="1" x14ac:dyDescent="0.35"/>
    <row r="14" spans="1:23" ht="34.5" customHeight="1" x14ac:dyDescent="0.3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4</v>
      </c>
      <c r="N14" s="25">
        <f>SUM(N16:N400)</f>
        <v>4</v>
      </c>
      <c r="P14" s="86" t="s">
        <v>3815</v>
      </c>
      <c r="Q14" s="87"/>
      <c r="R14" s="87"/>
      <c r="S14" s="87"/>
      <c r="T14" s="86" t="s">
        <v>3816</v>
      </c>
      <c r="U14" s="87"/>
      <c r="V14" s="87"/>
      <c r="W14" s="87"/>
    </row>
    <row r="15" spans="1:23" ht="73.5" x14ac:dyDescent="0.35">
      <c r="A15" s="35" t="s">
        <v>1</v>
      </c>
      <c r="B15" s="35" t="s">
        <v>2</v>
      </c>
      <c r="C15" s="36" t="s">
        <v>3</v>
      </c>
      <c r="D15" s="37" t="s">
        <v>4</v>
      </c>
      <c r="E15" s="37" t="s">
        <v>5</v>
      </c>
      <c r="F15" s="37" t="s">
        <v>6</v>
      </c>
      <c r="G15" s="37" t="s">
        <v>7</v>
      </c>
      <c r="H15" s="37" t="s">
        <v>8</v>
      </c>
      <c r="I15" s="37" t="s">
        <v>9</v>
      </c>
      <c r="J15" s="37" t="s">
        <v>10</v>
      </c>
      <c r="K15" s="37" t="s">
        <v>11</v>
      </c>
      <c r="L15" s="37" t="s">
        <v>12</v>
      </c>
      <c r="M15" s="37" t="s">
        <v>13</v>
      </c>
      <c r="N15" s="37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35">
      <c r="A16" s="38">
        <v>3067353</v>
      </c>
      <c r="B16" s="38" t="s">
        <v>2666</v>
      </c>
      <c r="C16" s="39" t="s">
        <v>2667</v>
      </c>
      <c r="D16" s="40" t="s">
        <v>14</v>
      </c>
      <c r="E16" s="40" t="s">
        <v>60</v>
      </c>
      <c r="F16" s="40" t="s">
        <v>2662</v>
      </c>
      <c r="G16" s="40" t="s">
        <v>2663</v>
      </c>
      <c r="H16" s="40" t="s">
        <v>2662</v>
      </c>
      <c r="I16" s="40" t="s">
        <v>184</v>
      </c>
      <c r="J16" s="40" t="s">
        <v>185</v>
      </c>
      <c r="K16" s="41">
        <v>69</v>
      </c>
      <c r="L16" s="40">
        <v>630451</v>
      </c>
      <c r="M16" s="40">
        <v>506341</v>
      </c>
      <c r="N16" s="40">
        <v>1</v>
      </c>
      <c r="O16" s="42"/>
      <c r="P16" s="42"/>
      <c r="Q16" s="42"/>
      <c r="R16" s="17">
        <f>ROUND(Q16*0.23,2)</f>
        <v>0</v>
      </c>
      <c r="S16" s="27">
        <f>ROUND(Q16,2)+R16</f>
        <v>0</v>
      </c>
      <c r="T16" s="42"/>
      <c r="U16" s="42"/>
      <c r="V16" s="17">
        <f>ROUND(U16*0.23,2)</f>
        <v>0</v>
      </c>
      <c r="W16" s="27">
        <f>ROUND(U16,2)+V16</f>
        <v>0</v>
      </c>
    </row>
    <row r="17" spans="1:23" x14ac:dyDescent="0.35">
      <c r="A17" s="38">
        <v>3067369</v>
      </c>
      <c r="B17" s="38" t="s">
        <v>2668</v>
      </c>
      <c r="C17" s="39" t="s">
        <v>2669</v>
      </c>
      <c r="D17" s="40" t="s">
        <v>14</v>
      </c>
      <c r="E17" s="40" t="s">
        <v>60</v>
      </c>
      <c r="F17" s="40" t="s">
        <v>2662</v>
      </c>
      <c r="G17" s="40" t="s">
        <v>2663</v>
      </c>
      <c r="H17" s="40" t="s">
        <v>2662</v>
      </c>
      <c r="I17" s="40" t="s">
        <v>2670</v>
      </c>
      <c r="J17" s="40" t="s">
        <v>2671</v>
      </c>
      <c r="K17" s="41">
        <v>2</v>
      </c>
      <c r="L17" s="40">
        <v>632103</v>
      </c>
      <c r="M17" s="40">
        <v>507122</v>
      </c>
      <c r="N17" s="40">
        <v>1</v>
      </c>
      <c r="O17" s="42"/>
      <c r="P17" s="42"/>
      <c r="Q17" s="42"/>
      <c r="R17" s="17">
        <f t="shared" ref="R17:R19" si="1">ROUND(Q17*0.23,2)</f>
        <v>0</v>
      </c>
      <c r="S17" s="27">
        <f t="shared" ref="S17:S19" si="2">ROUND(Q17,2)+R17</f>
        <v>0</v>
      </c>
      <c r="T17" s="42"/>
      <c r="U17" s="42"/>
      <c r="V17" s="17">
        <f t="shared" ref="V17:V19" si="3">ROUND(U17*0.23,2)</f>
        <v>0</v>
      </c>
      <c r="W17" s="27">
        <f t="shared" ref="W17:W19" si="4">ROUND(U17,2)+V17</f>
        <v>0</v>
      </c>
    </row>
    <row r="18" spans="1:23" x14ac:dyDescent="0.35">
      <c r="A18" s="38">
        <v>3067629</v>
      </c>
      <c r="B18" s="38" t="s">
        <v>2681</v>
      </c>
      <c r="C18" s="39" t="s">
        <v>2682</v>
      </c>
      <c r="D18" s="40" t="s">
        <v>14</v>
      </c>
      <c r="E18" s="40" t="s">
        <v>60</v>
      </c>
      <c r="F18" s="40" t="s">
        <v>2662</v>
      </c>
      <c r="G18" s="40" t="s">
        <v>2663</v>
      </c>
      <c r="H18" s="40" t="s">
        <v>2662</v>
      </c>
      <c r="I18" s="40" t="s">
        <v>207</v>
      </c>
      <c r="J18" s="40" t="s">
        <v>208</v>
      </c>
      <c r="K18" s="41">
        <v>26</v>
      </c>
      <c r="L18" s="40">
        <v>631310</v>
      </c>
      <c r="M18" s="40">
        <v>505079</v>
      </c>
      <c r="N18" s="40">
        <v>1</v>
      </c>
      <c r="O18" s="42"/>
      <c r="P18" s="42"/>
      <c r="Q18" s="42"/>
      <c r="R18" s="17">
        <f t="shared" si="1"/>
        <v>0</v>
      </c>
      <c r="S18" s="27">
        <f t="shared" si="2"/>
        <v>0</v>
      </c>
      <c r="T18" s="42"/>
      <c r="U18" s="42"/>
      <c r="V18" s="17">
        <f t="shared" si="3"/>
        <v>0</v>
      </c>
      <c r="W18" s="27">
        <f t="shared" si="4"/>
        <v>0</v>
      </c>
    </row>
    <row r="19" spans="1:23" x14ac:dyDescent="0.35">
      <c r="A19" s="38">
        <v>3066510</v>
      </c>
      <c r="B19" s="38" t="s">
        <v>2683</v>
      </c>
      <c r="C19" s="39" t="s">
        <v>2684</v>
      </c>
      <c r="D19" s="40" t="s">
        <v>14</v>
      </c>
      <c r="E19" s="40" t="s">
        <v>60</v>
      </c>
      <c r="F19" s="40" t="s">
        <v>2662</v>
      </c>
      <c r="G19" s="40" t="s">
        <v>2663</v>
      </c>
      <c r="H19" s="40" t="s">
        <v>2662</v>
      </c>
      <c r="I19" s="40" t="s">
        <v>207</v>
      </c>
      <c r="J19" s="40" t="s">
        <v>208</v>
      </c>
      <c r="K19" s="41">
        <v>47</v>
      </c>
      <c r="L19" s="40">
        <v>631013</v>
      </c>
      <c r="M19" s="40">
        <v>504642</v>
      </c>
      <c r="N19" s="40">
        <v>1</v>
      </c>
      <c r="O19" s="42"/>
      <c r="P19" s="42"/>
      <c r="Q19" s="42"/>
      <c r="R19" s="17">
        <f t="shared" si="1"/>
        <v>0</v>
      </c>
      <c r="S19" s="27">
        <f t="shared" si="2"/>
        <v>0</v>
      </c>
      <c r="T19" s="42"/>
      <c r="U19" s="42"/>
      <c r="V19" s="17">
        <f t="shared" si="3"/>
        <v>0</v>
      </c>
      <c r="W19" s="27">
        <f t="shared" si="4"/>
        <v>0</v>
      </c>
    </row>
  </sheetData>
  <sheetProtection algorithmName="SHA-512" hashValue="sLzPCj+mrxCUI5oBpyTYLc8FzCKWWj/nLK4MkizUIkCMlQxewnVGrJp25xlMIz0pkVSAFqmLUXk3/JxHHTXTHA==" saltValue="pszx5DA2oUpCUzvtZ8Zhyg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1"/>
  <sheetViews>
    <sheetView topLeftCell="A7" workbookViewId="0">
      <selection activeCell="T16" sqref="T16:U21"/>
    </sheetView>
  </sheetViews>
  <sheetFormatPr defaultColWidth="8.7265625" defaultRowHeight="14.5" x14ac:dyDescent="0.35"/>
  <cols>
    <col min="1" max="1" width="8.7265625" style="4"/>
    <col min="2" max="2" width="12.54296875" style="4" customWidth="1"/>
    <col min="3" max="11" width="8.7265625" style="4"/>
    <col min="12" max="12" width="14.54296875" style="4" customWidth="1"/>
    <col min="13" max="14" width="8.7265625" style="4"/>
    <col min="15" max="15" width="15.453125" style="4" customWidth="1"/>
    <col min="16" max="16" width="12.81640625" style="4" customWidth="1"/>
    <col min="17" max="17" width="19.54296875" style="4" customWidth="1"/>
    <col min="18" max="18" width="8.7265625" style="4"/>
    <col min="19" max="19" width="14.26953125" style="4" customWidth="1"/>
    <col min="20" max="20" width="8.7265625" style="4"/>
    <col min="21" max="21" width="18.81640625" style="4" customWidth="1"/>
    <col min="22" max="22" width="8.7265625" style="4"/>
    <col min="23" max="23" width="15.26953125" style="4" customWidth="1"/>
    <col min="24" max="16384" width="8.7265625" style="4"/>
  </cols>
  <sheetData>
    <row r="1" spans="1:23" ht="15" thickBot="1" x14ac:dyDescent="0.4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" thickTop="1" x14ac:dyDescent="0.35">
      <c r="A2" s="1">
        <v>13</v>
      </c>
      <c r="B2" s="1">
        <f>M14</f>
        <v>6</v>
      </c>
      <c r="C2" s="1" t="str">
        <f>E16</f>
        <v>LEGIONOWSKI</v>
      </c>
      <c r="D2" s="1"/>
      <c r="E2" s="1"/>
      <c r="F2" s="1"/>
      <c r="G2" s="112" t="s">
        <v>3787</v>
      </c>
      <c r="H2" s="113"/>
      <c r="I2" s="114"/>
      <c r="J2" s="115" t="s">
        <v>3788</v>
      </c>
      <c r="K2" s="116"/>
      <c r="L2" s="117"/>
      <c r="Q2" s="5"/>
      <c r="R2" s="5"/>
      <c r="S2" s="5"/>
      <c r="T2" s="5"/>
    </row>
    <row r="3" spans="1:23" x14ac:dyDescent="0.3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2" x14ac:dyDescent="0.35">
      <c r="A4" s="118" t="s">
        <v>3795</v>
      </c>
      <c r="B4" s="118"/>
      <c r="C4" s="118"/>
      <c r="D4" s="118"/>
      <c r="E4" s="118"/>
      <c r="F4" s="10" t="s">
        <v>3796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106" t="s">
        <v>3797</v>
      </c>
      <c r="O4" s="107"/>
      <c r="P4" s="14">
        <v>1</v>
      </c>
      <c r="Q4" s="88"/>
      <c r="R4" s="89"/>
      <c r="S4" s="89"/>
      <c r="T4" s="89"/>
      <c r="U4" s="89"/>
      <c r="V4" s="90"/>
    </row>
    <row r="5" spans="1:23" ht="42" x14ac:dyDescent="0.35">
      <c r="A5" s="118" t="s">
        <v>3798</v>
      </c>
      <c r="B5" s="118"/>
      <c r="C5" s="118"/>
      <c r="D5" s="118"/>
      <c r="E5" s="118"/>
      <c r="F5" s="10" t="s">
        <v>3799</v>
      </c>
      <c r="G5" s="11">
        <f>ROUND(J5/M14/60,2)</f>
        <v>0</v>
      </c>
      <c r="H5" s="12">
        <f>ROUND(K5/M14/60,0)</f>
        <v>0</v>
      </c>
      <c r="I5" s="13">
        <f>G4+H4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106"/>
      <c r="O5" s="107"/>
      <c r="P5" s="14">
        <v>2</v>
      </c>
      <c r="Q5" s="88"/>
      <c r="R5" s="89"/>
      <c r="S5" s="89"/>
      <c r="T5" s="89"/>
      <c r="U5" s="89"/>
      <c r="V5" s="90"/>
    </row>
    <row r="6" spans="1:23" ht="64" x14ac:dyDescent="0.35">
      <c r="A6" s="108" t="s">
        <v>3800</v>
      </c>
      <c r="B6" s="108"/>
      <c r="C6" s="108"/>
      <c r="D6" s="108"/>
      <c r="E6" s="108"/>
      <c r="F6" s="3" t="s">
        <v>3801</v>
      </c>
      <c r="G6" s="15"/>
      <c r="H6" s="12">
        <f t="shared" ref="H6:H10" si="0">G6*0.23</f>
        <v>0</v>
      </c>
      <c r="I6" s="31">
        <f>ROUND(G6+H6,2)</f>
        <v>0</v>
      </c>
      <c r="J6" s="109" t="s">
        <v>3802</v>
      </c>
      <c r="K6" s="110"/>
      <c r="L6" s="111"/>
      <c r="P6" s="9" t="s">
        <v>3793</v>
      </c>
      <c r="Q6" s="1" t="s">
        <v>3794</v>
      </c>
      <c r="S6" s="5"/>
      <c r="T6" s="5"/>
    </row>
    <row r="7" spans="1:23" ht="64" x14ac:dyDescent="0.35">
      <c r="A7" s="108" t="s">
        <v>3803</v>
      </c>
      <c r="B7" s="108"/>
      <c r="C7" s="108"/>
      <c r="D7" s="108"/>
      <c r="E7" s="108"/>
      <c r="F7" s="3" t="s">
        <v>3804</v>
      </c>
      <c r="G7" s="15"/>
      <c r="H7" s="12">
        <f t="shared" si="0"/>
        <v>0</v>
      </c>
      <c r="I7" s="31">
        <f>ROUND(G6+H6,2)</f>
        <v>0</v>
      </c>
      <c r="J7" s="109" t="s">
        <v>3802</v>
      </c>
      <c r="K7" s="110"/>
      <c r="L7" s="111"/>
      <c r="P7" s="9"/>
      <c r="Q7" s="1"/>
      <c r="S7" s="5"/>
      <c r="T7" s="5"/>
    </row>
    <row r="8" spans="1:23" ht="53.5" x14ac:dyDescent="0.35">
      <c r="A8" s="108" t="s">
        <v>3805</v>
      </c>
      <c r="B8" s="108"/>
      <c r="C8" s="108"/>
      <c r="D8" s="108"/>
      <c r="E8" s="108"/>
      <c r="F8" s="3" t="s">
        <v>3806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106" t="s">
        <v>3807</v>
      </c>
      <c r="O8" s="107"/>
      <c r="P8" s="14">
        <v>1</v>
      </c>
      <c r="Q8" s="88"/>
      <c r="R8" s="89"/>
      <c r="S8" s="89"/>
      <c r="T8" s="89"/>
      <c r="U8" s="89"/>
      <c r="V8" s="90"/>
    </row>
    <row r="9" spans="1:23" ht="43" x14ac:dyDescent="0.35">
      <c r="A9" s="91" t="s">
        <v>3808</v>
      </c>
      <c r="B9" s="91"/>
      <c r="C9" s="91"/>
      <c r="D9" s="91"/>
      <c r="E9" s="91"/>
      <c r="F9" s="3" t="s">
        <v>3809</v>
      </c>
      <c r="G9" s="15"/>
      <c r="H9" s="12">
        <f t="shared" si="0"/>
        <v>0</v>
      </c>
      <c r="I9" s="31">
        <f>ROUND(G9+H9,2)</f>
        <v>0</v>
      </c>
      <c r="J9" s="92" t="s">
        <v>3802</v>
      </c>
      <c r="K9" s="93"/>
      <c r="L9" s="94"/>
      <c r="M9" s="1"/>
      <c r="N9" s="16"/>
      <c r="W9" s="17"/>
    </row>
    <row r="10" spans="1:23" ht="54" thickBot="1" x14ac:dyDescent="0.4">
      <c r="A10" s="91" t="s">
        <v>3810</v>
      </c>
      <c r="B10" s="91"/>
      <c r="C10" s="91"/>
      <c r="D10" s="91"/>
      <c r="E10" s="91"/>
      <c r="F10" s="3" t="s">
        <v>3811</v>
      </c>
      <c r="G10" s="18"/>
      <c r="H10" s="19">
        <f t="shared" si="0"/>
        <v>0</v>
      </c>
      <c r="I10" s="31">
        <f>ROUND(G10+H10,2)</f>
        <v>0</v>
      </c>
      <c r="J10" s="95" t="s">
        <v>3802</v>
      </c>
      <c r="K10" s="96"/>
      <c r="L10" s="97"/>
      <c r="M10" s="1"/>
      <c r="N10" s="1"/>
    </row>
    <row r="11" spans="1:23" ht="15" thickTop="1" x14ac:dyDescent="0.35">
      <c r="A11" s="20"/>
      <c r="B11" s="20"/>
      <c r="C11" s="20"/>
      <c r="D11" s="20"/>
      <c r="H11" s="20"/>
      <c r="I11" s="98"/>
      <c r="J11" s="99"/>
      <c r="K11" s="99"/>
      <c r="L11" s="100"/>
      <c r="M11" s="33" t="s">
        <v>3812</v>
      </c>
      <c r="N11" s="34"/>
      <c r="O11" s="1"/>
      <c r="P11" s="1"/>
      <c r="Q11" s="1"/>
      <c r="R11" s="1"/>
      <c r="S11" s="1"/>
      <c r="T11" s="1"/>
      <c r="U11" s="1"/>
      <c r="V11" s="21"/>
    </row>
    <row r="12" spans="1:23" ht="15" thickBot="1" x14ac:dyDescent="0.4">
      <c r="A12" s="20"/>
      <c r="B12" s="20"/>
      <c r="C12" s="20"/>
      <c r="D12" s="20"/>
      <c r="H12" s="22" t="s">
        <v>3813</v>
      </c>
      <c r="I12" s="101"/>
      <c r="J12" s="102"/>
      <c r="K12" s="102"/>
      <c r="L12" s="103"/>
      <c r="M12" s="104" t="s">
        <v>3814</v>
      </c>
      <c r="N12" s="105"/>
      <c r="O12" s="105"/>
      <c r="P12" s="105"/>
      <c r="Q12" s="105"/>
      <c r="R12" s="105"/>
      <c r="S12" s="105"/>
      <c r="T12" s="105"/>
      <c r="U12" s="105"/>
      <c r="V12" s="105"/>
    </row>
    <row r="13" spans="1:23" ht="15" thickTop="1" x14ac:dyDescent="0.35"/>
    <row r="14" spans="1:23" ht="34.5" customHeight="1" x14ac:dyDescent="0.3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6</v>
      </c>
      <c r="N14" s="25">
        <f>SUM(N16:N400)</f>
        <v>6</v>
      </c>
      <c r="P14" s="86" t="s">
        <v>3815</v>
      </c>
      <c r="Q14" s="87"/>
      <c r="R14" s="87"/>
      <c r="S14" s="87"/>
      <c r="T14" s="86" t="s">
        <v>3816</v>
      </c>
      <c r="U14" s="87"/>
      <c r="V14" s="87"/>
      <c r="W14" s="87"/>
    </row>
    <row r="15" spans="1:23" ht="73.5" x14ac:dyDescent="0.35">
      <c r="A15" s="35" t="s">
        <v>1</v>
      </c>
      <c r="B15" s="35" t="s">
        <v>2</v>
      </c>
      <c r="C15" s="36" t="s">
        <v>3</v>
      </c>
      <c r="D15" s="37" t="s">
        <v>4</v>
      </c>
      <c r="E15" s="37" t="s">
        <v>5</v>
      </c>
      <c r="F15" s="37" t="s">
        <v>6</v>
      </c>
      <c r="G15" s="37" t="s">
        <v>7</v>
      </c>
      <c r="H15" s="37" t="s">
        <v>8</v>
      </c>
      <c r="I15" s="37" t="s">
        <v>9</v>
      </c>
      <c r="J15" s="37" t="s">
        <v>10</v>
      </c>
      <c r="K15" s="37" t="s">
        <v>11</v>
      </c>
      <c r="L15" s="37" t="s">
        <v>12</v>
      </c>
      <c r="M15" s="37" t="s">
        <v>13</v>
      </c>
      <c r="N15" s="37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35">
      <c r="A16" s="38">
        <v>3067232</v>
      </c>
      <c r="B16" s="38" t="s">
        <v>2660</v>
      </c>
      <c r="C16" s="39" t="s">
        <v>2661</v>
      </c>
      <c r="D16" s="40" t="s">
        <v>14</v>
      </c>
      <c r="E16" s="40" t="s">
        <v>60</v>
      </c>
      <c r="F16" s="40" t="s">
        <v>2662</v>
      </c>
      <c r="G16" s="40" t="s">
        <v>2663</v>
      </c>
      <c r="H16" s="40" t="s">
        <v>2662</v>
      </c>
      <c r="I16" s="40" t="s">
        <v>267</v>
      </c>
      <c r="J16" s="40" t="s">
        <v>268</v>
      </c>
      <c r="K16" s="41">
        <v>7</v>
      </c>
      <c r="L16" s="40">
        <v>631026</v>
      </c>
      <c r="M16" s="40">
        <v>505444</v>
      </c>
      <c r="N16" s="40">
        <v>1</v>
      </c>
      <c r="O16" s="42"/>
      <c r="P16" s="42"/>
      <c r="Q16" s="42"/>
      <c r="R16" s="17">
        <f>ROUND(Q16*0.23,2)</f>
        <v>0</v>
      </c>
      <c r="S16" s="27">
        <f>ROUND(Q16,2)+R16</f>
        <v>0</v>
      </c>
      <c r="T16" s="42"/>
      <c r="U16" s="42"/>
      <c r="V16" s="17">
        <f>ROUND(U16*0.23,2)</f>
        <v>0</v>
      </c>
      <c r="W16" s="27">
        <f>ROUND(U16,2)+V16</f>
        <v>0</v>
      </c>
    </row>
    <row r="17" spans="1:23" x14ac:dyDescent="0.35">
      <c r="A17" s="38">
        <v>3067352</v>
      </c>
      <c r="B17" s="38" t="s">
        <v>2664</v>
      </c>
      <c r="C17" s="39" t="s">
        <v>2665</v>
      </c>
      <c r="D17" s="40" t="s">
        <v>14</v>
      </c>
      <c r="E17" s="40" t="s">
        <v>60</v>
      </c>
      <c r="F17" s="40" t="s">
        <v>2662</v>
      </c>
      <c r="G17" s="40" t="s">
        <v>2663</v>
      </c>
      <c r="H17" s="40" t="s">
        <v>2662</v>
      </c>
      <c r="I17" s="40" t="s">
        <v>184</v>
      </c>
      <c r="J17" s="40" t="s">
        <v>185</v>
      </c>
      <c r="K17" s="41">
        <v>67</v>
      </c>
      <c r="L17" s="40">
        <v>630487</v>
      </c>
      <c r="M17" s="40">
        <v>506244</v>
      </c>
      <c r="N17" s="40">
        <v>1</v>
      </c>
      <c r="O17" s="42"/>
      <c r="P17" s="42"/>
      <c r="Q17" s="42"/>
      <c r="R17" s="17">
        <f t="shared" ref="R17:R21" si="1">ROUND(Q17*0.23,2)</f>
        <v>0</v>
      </c>
      <c r="S17" s="27">
        <f t="shared" ref="S17:S21" si="2">ROUND(Q17,2)+R17</f>
        <v>0</v>
      </c>
      <c r="T17" s="42"/>
      <c r="U17" s="42"/>
      <c r="V17" s="17">
        <f t="shared" ref="V17:V21" si="3">ROUND(U17*0.23,2)</f>
        <v>0</v>
      </c>
      <c r="W17" s="27">
        <f t="shared" ref="W17:W21" si="4">ROUND(U17,2)+V17</f>
        <v>0</v>
      </c>
    </row>
    <row r="18" spans="1:23" x14ac:dyDescent="0.35">
      <c r="A18" s="38">
        <v>3067454</v>
      </c>
      <c r="B18" s="38" t="s">
        <v>2672</v>
      </c>
      <c r="C18" s="39" t="s">
        <v>2673</v>
      </c>
      <c r="D18" s="40" t="s">
        <v>14</v>
      </c>
      <c r="E18" s="40" t="s">
        <v>60</v>
      </c>
      <c r="F18" s="40" t="s">
        <v>2662</v>
      </c>
      <c r="G18" s="40" t="s">
        <v>2663</v>
      </c>
      <c r="H18" s="40" t="s">
        <v>2662</v>
      </c>
      <c r="I18" s="40" t="s">
        <v>2674</v>
      </c>
      <c r="J18" s="40" t="s">
        <v>2675</v>
      </c>
      <c r="K18" s="41">
        <v>11</v>
      </c>
      <c r="L18" s="40">
        <v>630646</v>
      </c>
      <c r="M18" s="40">
        <v>505114</v>
      </c>
      <c r="N18" s="40">
        <v>1</v>
      </c>
      <c r="O18" s="42"/>
      <c r="P18" s="42"/>
      <c r="Q18" s="42"/>
      <c r="R18" s="17">
        <f t="shared" si="1"/>
        <v>0</v>
      </c>
      <c r="S18" s="27">
        <f t="shared" si="2"/>
        <v>0</v>
      </c>
      <c r="T18" s="42"/>
      <c r="U18" s="42"/>
      <c r="V18" s="17">
        <f t="shared" si="3"/>
        <v>0</v>
      </c>
      <c r="W18" s="27">
        <f t="shared" si="4"/>
        <v>0</v>
      </c>
    </row>
    <row r="19" spans="1:23" x14ac:dyDescent="0.35">
      <c r="A19" s="38">
        <v>3067456</v>
      </c>
      <c r="B19" s="38" t="s">
        <v>2676</v>
      </c>
      <c r="C19" s="39" t="s">
        <v>2677</v>
      </c>
      <c r="D19" s="40" t="s">
        <v>14</v>
      </c>
      <c r="E19" s="40" t="s">
        <v>60</v>
      </c>
      <c r="F19" s="40" t="s">
        <v>2662</v>
      </c>
      <c r="G19" s="40" t="s">
        <v>2663</v>
      </c>
      <c r="H19" s="40" t="s">
        <v>2662</v>
      </c>
      <c r="I19" s="40" t="s">
        <v>2674</v>
      </c>
      <c r="J19" s="40" t="s">
        <v>2675</v>
      </c>
      <c r="K19" s="41">
        <v>7</v>
      </c>
      <c r="L19" s="40">
        <v>630998</v>
      </c>
      <c r="M19" s="40">
        <v>504898</v>
      </c>
      <c r="N19" s="40">
        <v>1</v>
      </c>
      <c r="O19" s="42"/>
      <c r="P19" s="42"/>
      <c r="Q19" s="42"/>
      <c r="R19" s="17">
        <f t="shared" si="1"/>
        <v>0</v>
      </c>
      <c r="S19" s="27">
        <f t="shared" si="2"/>
        <v>0</v>
      </c>
      <c r="T19" s="42"/>
      <c r="U19" s="42"/>
      <c r="V19" s="17">
        <f t="shared" si="3"/>
        <v>0</v>
      </c>
      <c r="W19" s="27">
        <f t="shared" si="4"/>
        <v>0</v>
      </c>
    </row>
    <row r="20" spans="1:23" x14ac:dyDescent="0.35">
      <c r="A20" s="38">
        <v>3066384</v>
      </c>
      <c r="B20" s="38" t="s">
        <v>2678</v>
      </c>
      <c r="C20" s="39" t="s">
        <v>2679</v>
      </c>
      <c r="D20" s="40" t="s">
        <v>14</v>
      </c>
      <c r="E20" s="40" t="s">
        <v>60</v>
      </c>
      <c r="F20" s="40" t="s">
        <v>2662</v>
      </c>
      <c r="G20" s="40" t="s">
        <v>2663</v>
      </c>
      <c r="H20" s="40" t="s">
        <v>2662</v>
      </c>
      <c r="I20" s="40" t="s">
        <v>197</v>
      </c>
      <c r="J20" s="40" t="s">
        <v>198</v>
      </c>
      <c r="K20" s="41" t="s">
        <v>2680</v>
      </c>
      <c r="L20" s="40">
        <v>631004</v>
      </c>
      <c r="M20" s="40">
        <v>505559</v>
      </c>
      <c r="N20" s="40">
        <v>1</v>
      </c>
      <c r="O20" s="42"/>
      <c r="P20" s="42"/>
      <c r="Q20" s="42"/>
      <c r="R20" s="17">
        <f t="shared" si="1"/>
        <v>0</v>
      </c>
      <c r="S20" s="27">
        <f t="shared" si="2"/>
        <v>0</v>
      </c>
      <c r="T20" s="42"/>
      <c r="U20" s="42"/>
      <c r="V20" s="17">
        <f t="shared" si="3"/>
        <v>0</v>
      </c>
      <c r="W20" s="27">
        <f t="shared" si="4"/>
        <v>0</v>
      </c>
    </row>
    <row r="21" spans="1:23" x14ac:dyDescent="0.35">
      <c r="A21" s="38">
        <v>3067901</v>
      </c>
      <c r="B21" s="38" t="s">
        <v>2689</v>
      </c>
      <c r="C21" s="39" t="s">
        <v>2690</v>
      </c>
      <c r="D21" s="40" t="s">
        <v>14</v>
      </c>
      <c r="E21" s="40" t="s">
        <v>60</v>
      </c>
      <c r="F21" s="40" t="s">
        <v>2662</v>
      </c>
      <c r="G21" s="40" t="s">
        <v>2663</v>
      </c>
      <c r="H21" s="40" t="s">
        <v>2662</v>
      </c>
      <c r="I21" s="40" t="s">
        <v>2691</v>
      </c>
      <c r="J21" s="40" t="s">
        <v>2692</v>
      </c>
      <c r="K21" s="41">
        <v>3</v>
      </c>
      <c r="L21" s="40">
        <v>632500</v>
      </c>
      <c r="M21" s="40">
        <v>506703</v>
      </c>
      <c r="N21" s="40">
        <v>1</v>
      </c>
      <c r="O21" s="42"/>
      <c r="P21" s="42"/>
      <c r="Q21" s="42"/>
      <c r="R21" s="17">
        <f t="shared" si="1"/>
        <v>0</v>
      </c>
      <c r="S21" s="27">
        <f t="shared" si="2"/>
        <v>0</v>
      </c>
      <c r="T21" s="42"/>
      <c r="U21" s="42"/>
      <c r="V21" s="17">
        <f t="shared" si="3"/>
        <v>0</v>
      </c>
      <c r="W21" s="27">
        <f t="shared" si="4"/>
        <v>0</v>
      </c>
    </row>
  </sheetData>
  <sheetProtection algorithmName="SHA-512" hashValue="yS5a4z/QnSleIiudFRo+Z+NCtczNqYV/p4ROpx9ZVHhiZC79u5o7OT2eLgtHOeyMpJ5+4cr04bM7NJ9853OGeQ==" saltValue="XgpV9Go34POtYw8ZFGvbqw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7"/>
  <sheetViews>
    <sheetView topLeftCell="A7" workbookViewId="0">
      <selection activeCell="T16" sqref="T16:U17"/>
    </sheetView>
  </sheetViews>
  <sheetFormatPr defaultColWidth="8.7265625" defaultRowHeight="14.5" x14ac:dyDescent="0.35"/>
  <cols>
    <col min="1" max="1" width="8.7265625" style="4"/>
    <col min="2" max="2" width="12.54296875" style="4" customWidth="1"/>
    <col min="3" max="11" width="8.7265625" style="4"/>
    <col min="12" max="12" width="14.54296875" style="4" customWidth="1"/>
    <col min="13" max="14" width="8.7265625" style="4"/>
    <col min="15" max="15" width="15.453125" style="4" customWidth="1"/>
    <col min="16" max="16" width="12.81640625" style="4" customWidth="1"/>
    <col min="17" max="17" width="19.54296875" style="4" customWidth="1"/>
    <col min="18" max="18" width="8.7265625" style="4"/>
    <col min="19" max="19" width="14.26953125" style="4" customWidth="1"/>
    <col min="20" max="20" width="8.7265625" style="4"/>
    <col min="21" max="21" width="18.81640625" style="4" customWidth="1"/>
    <col min="22" max="22" width="8.7265625" style="4"/>
    <col min="23" max="23" width="15.26953125" style="4" customWidth="1"/>
    <col min="24" max="16384" width="8.7265625" style="4"/>
  </cols>
  <sheetData>
    <row r="1" spans="1:23" ht="15" thickBot="1" x14ac:dyDescent="0.4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" thickTop="1" x14ac:dyDescent="0.35">
      <c r="A2" s="1">
        <v>12</v>
      </c>
      <c r="B2" s="1">
        <f>M14</f>
        <v>2</v>
      </c>
      <c r="C2" s="1" t="str">
        <f>E16</f>
        <v>GRÓJECKI</v>
      </c>
      <c r="D2" s="1"/>
      <c r="E2" s="1"/>
      <c r="F2" s="1"/>
      <c r="G2" s="112" t="s">
        <v>3787</v>
      </c>
      <c r="H2" s="113"/>
      <c r="I2" s="114"/>
      <c r="J2" s="115" t="s">
        <v>3788</v>
      </c>
      <c r="K2" s="116"/>
      <c r="L2" s="117"/>
      <c r="Q2" s="5"/>
      <c r="R2" s="5"/>
      <c r="S2" s="5"/>
      <c r="T2" s="5"/>
    </row>
    <row r="3" spans="1:23" x14ac:dyDescent="0.3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2" x14ac:dyDescent="0.35">
      <c r="A4" s="118" t="s">
        <v>3795</v>
      </c>
      <c r="B4" s="118"/>
      <c r="C4" s="118"/>
      <c r="D4" s="118"/>
      <c r="E4" s="118"/>
      <c r="F4" s="10" t="s">
        <v>3796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106" t="s">
        <v>3797</v>
      </c>
      <c r="O4" s="107"/>
      <c r="P4" s="14">
        <v>1</v>
      </c>
      <c r="Q4" s="88"/>
      <c r="R4" s="89"/>
      <c r="S4" s="89"/>
      <c r="T4" s="89"/>
      <c r="U4" s="89"/>
      <c r="V4" s="90"/>
    </row>
    <row r="5" spans="1:23" ht="42" x14ac:dyDescent="0.35">
      <c r="A5" s="118" t="s">
        <v>3798</v>
      </c>
      <c r="B5" s="118"/>
      <c r="C5" s="118"/>
      <c r="D5" s="118"/>
      <c r="E5" s="118"/>
      <c r="F5" s="10" t="s">
        <v>3799</v>
      </c>
      <c r="G5" s="11">
        <f>ROUND(J5/M14/60,2)</f>
        <v>0</v>
      </c>
      <c r="H5" s="12">
        <f>ROUND(K5/M14/60,0)</f>
        <v>0</v>
      </c>
      <c r="I5" s="13">
        <f>G4+H4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106"/>
      <c r="O5" s="107"/>
      <c r="P5" s="14">
        <v>2</v>
      </c>
      <c r="Q5" s="88"/>
      <c r="R5" s="89"/>
      <c r="S5" s="89"/>
      <c r="T5" s="89"/>
      <c r="U5" s="89"/>
      <c r="V5" s="90"/>
    </row>
    <row r="6" spans="1:23" ht="64" x14ac:dyDescent="0.35">
      <c r="A6" s="108" t="s">
        <v>3800</v>
      </c>
      <c r="B6" s="108"/>
      <c r="C6" s="108"/>
      <c r="D6" s="108"/>
      <c r="E6" s="108"/>
      <c r="F6" s="3" t="s">
        <v>3801</v>
      </c>
      <c r="G6" s="15"/>
      <c r="H6" s="12">
        <f t="shared" ref="H6:H10" si="0">G6*0.23</f>
        <v>0</v>
      </c>
      <c r="I6" s="31">
        <f>ROUND(G6+H6,2)</f>
        <v>0</v>
      </c>
      <c r="J6" s="109" t="s">
        <v>3802</v>
      </c>
      <c r="K6" s="110"/>
      <c r="L6" s="111"/>
      <c r="P6" s="9" t="s">
        <v>3793</v>
      </c>
      <c r="Q6" s="1" t="s">
        <v>3794</v>
      </c>
      <c r="S6" s="5"/>
      <c r="T6" s="5"/>
    </row>
    <row r="7" spans="1:23" ht="64" x14ac:dyDescent="0.35">
      <c r="A7" s="108" t="s">
        <v>3803</v>
      </c>
      <c r="B7" s="108"/>
      <c r="C7" s="108"/>
      <c r="D7" s="108"/>
      <c r="E7" s="108"/>
      <c r="F7" s="3" t="s">
        <v>3804</v>
      </c>
      <c r="G7" s="15"/>
      <c r="H7" s="12">
        <f t="shared" si="0"/>
        <v>0</v>
      </c>
      <c r="I7" s="31">
        <f>ROUND(G6+H6,2)</f>
        <v>0</v>
      </c>
      <c r="J7" s="109" t="s">
        <v>3802</v>
      </c>
      <c r="K7" s="110"/>
      <c r="L7" s="111"/>
      <c r="P7" s="9"/>
      <c r="Q7" s="1"/>
      <c r="S7" s="5"/>
      <c r="T7" s="5"/>
    </row>
    <row r="8" spans="1:23" ht="53.5" x14ac:dyDescent="0.35">
      <c r="A8" s="108" t="s">
        <v>3805</v>
      </c>
      <c r="B8" s="108"/>
      <c r="C8" s="108"/>
      <c r="D8" s="108"/>
      <c r="E8" s="108"/>
      <c r="F8" s="3" t="s">
        <v>3806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106" t="s">
        <v>3807</v>
      </c>
      <c r="O8" s="107"/>
      <c r="P8" s="14">
        <v>1</v>
      </c>
      <c r="Q8" s="88"/>
      <c r="R8" s="89"/>
      <c r="S8" s="89"/>
      <c r="T8" s="89"/>
      <c r="U8" s="89"/>
      <c r="V8" s="90"/>
    </row>
    <row r="9" spans="1:23" ht="43" x14ac:dyDescent="0.35">
      <c r="A9" s="91" t="s">
        <v>3808</v>
      </c>
      <c r="B9" s="91"/>
      <c r="C9" s="91"/>
      <c r="D9" s="91"/>
      <c r="E9" s="91"/>
      <c r="F9" s="3" t="s">
        <v>3809</v>
      </c>
      <c r="G9" s="15"/>
      <c r="H9" s="12">
        <f t="shared" si="0"/>
        <v>0</v>
      </c>
      <c r="I9" s="31">
        <f>ROUND(G9+H9,2)</f>
        <v>0</v>
      </c>
      <c r="J9" s="92" t="s">
        <v>3802</v>
      </c>
      <c r="K9" s="93"/>
      <c r="L9" s="94"/>
      <c r="M9" s="1"/>
      <c r="N9" s="16"/>
      <c r="W9" s="17"/>
    </row>
    <row r="10" spans="1:23" ht="54" thickBot="1" x14ac:dyDescent="0.4">
      <c r="A10" s="91" t="s">
        <v>3810</v>
      </c>
      <c r="B10" s="91"/>
      <c r="C10" s="91"/>
      <c r="D10" s="91"/>
      <c r="E10" s="91"/>
      <c r="F10" s="3" t="s">
        <v>3811</v>
      </c>
      <c r="G10" s="18"/>
      <c r="H10" s="19">
        <f t="shared" si="0"/>
        <v>0</v>
      </c>
      <c r="I10" s="31">
        <f>ROUND(G10+H10,2)</f>
        <v>0</v>
      </c>
      <c r="J10" s="95" t="s">
        <v>3802</v>
      </c>
      <c r="K10" s="96"/>
      <c r="L10" s="97"/>
      <c r="M10" s="1"/>
      <c r="N10" s="1"/>
    </row>
    <row r="11" spans="1:23" ht="15" thickTop="1" x14ac:dyDescent="0.35">
      <c r="A11" s="20"/>
      <c r="B11" s="20"/>
      <c r="C11" s="20"/>
      <c r="D11" s="20"/>
      <c r="H11" s="20"/>
      <c r="I11" s="98"/>
      <c r="J11" s="99"/>
      <c r="K11" s="99"/>
      <c r="L11" s="100"/>
      <c r="M11" s="33" t="s">
        <v>3812</v>
      </c>
      <c r="N11" s="34"/>
      <c r="O11" s="1"/>
      <c r="P11" s="1"/>
      <c r="Q11" s="1"/>
      <c r="R11" s="1"/>
      <c r="S11" s="1"/>
      <c r="T11" s="1"/>
      <c r="U11" s="1"/>
      <c r="V11" s="21"/>
    </row>
    <row r="12" spans="1:23" ht="15" thickBot="1" x14ac:dyDescent="0.4">
      <c r="A12" s="20"/>
      <c r="B12" s="20"/>
      <c r="C12" s="20"/>
      <c r="D12" s="20"/>
      <c r="H12" s="22" t="s">
        <v>3813</v>
      </c>
      <c r="I12" s="101"/>
      <c r="J12" s="102"/>
      <c r="K12" s="102"/>
      <c r="L12" s="103"/>
      <c r="M12" s="104" t="s">
        <v>3814</v>
      </c>
      <c r="N12" s="105"/>
      <c r="O12" s="105"/>
      <c r="P12" s="105"/>
      <c r="Q12" s="105"/>
      <c r="R12" s="105"/>
      <c r="S12" s="105"/>
      <c r="T12" s="105"/>
      <c r="U12" s="105"/>
      <c r="V12" s="105"/>
    </row>
    <row r="13" spans="1:23" ht="15" thickTop="1" x14ac:dyDescent="0.35"/>
    <row r="14" spans="1:23" ht="34.5" customHeight="1" x14ac:dyDescent="0.3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2</v>
      </c>
      <c r="N14" s="25">
        <f>SUM(N16:N400)</f>
        <v>2</v>
      </c>
      <c r="P14" s="86" t="s">
        <v>3815</v>
      </c>
      <c r="Q14" s="87"/>
      <c r="R14" s="87"/>
      <c r="S14" s="87"/>
      <c r="T14" s="86" t="s">
        <v>3816</v>
      </c>
      <c r="U14" s="87"/>
      <c r="V14" s="87"/>
      <c r="W14" s="87"/>
    </row>
    <row r="15" spans="1:23" ht="73.5" x14ac:dyDescent="0.35">
      <c r="A15" s="35" t="s">
        <v>1</v>
      </c>
      <c r="B15" s="35" t="s">
        <v>2</v>
      </c>
      <c r="C15" s="36" t="s">
        <v>3</v>
      </c>
      <c r="D15" s="37" t="s">
        <v>4</v>
      </c>
      <c r="E15" s="37" t="s">
        <v>5</v>
      </c>
      <c r="F15" s="37" t="s">
        <v>6</v>
      </c>
      <c r="G15" s="37" t="s">
        <v>7</v>
      </c>
      <c r="H15" s="37" t="s">
        <v>8</v>
      </c>
      <c r="I15" s="37" t="s">
        <v>9</v>
      </c>
      <c r="J15" s="37" t="s">
        <v>10</v>
      </c>
      <c r="K15" s="37" t="s">
        <v>11</v>
      </c>
      <c r="L15" s="37" t="s">
        <v>12</v>
      </c>
      <c r="M15" s="37" t="s">
        <v>13</v>
      </c>
      <c r="N15" s="37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35">
      <c r="A16" s="38">
        <v>3036903</v>
      </c>
      <c r="B16" s="38" t="s">
        <v>375</v>
      </c>
      <c r="C16" s="39" t="s">
        <v>376</v>
      </c>
      <c r="D16" s="40" t="s">
        <v>14</v>
      </c>
      <c r="E16" s="40" t="s">
        <v>340</v>
      </c>
      <c r="F16" s="40" t="s">
        <v>374</v>
      </c>
      <c r="G16" s="40" t="s">
        <v>377</v>
      </c>
      <c r="H16" s="40" t="s">
        <v>378</v>
      </c>
      <c r="I16" s="40" t="s">
        <v>33</v>
      </c>
      <c r="J16" s="40" t="s">
        <v>18</v>
      </c>
      <c r="K16" s="41">
        <v>3</v>
      </c>
      <c r="L16" s="40">
        <v>616086</v>
      </c>
      <c r="M16" s="40">
        <v>451232</v>
      </c>
      <c r="N16" s="40">
        <v>1</v>
      </c>
      <c r="O16" s="42"/>
      <c r="P16" s="42"/>
      <c r="Q16" s="42"/>
      <c r="R16" s="17">
        <f>ROUND(Q16*0.23,2)</f>
        <v>0</v>
      </c>
      <c r="S16" s="27">
        <f>ROUND(Q16,2)+R16</f>
        <v>0</v>
      </c>
      <c r="T16" s="42"/>
      <c r="U16" s="42"/>
      <c r="V16" s="17">
        <f>ROUND(U16*0.23,2)</f>
        <v>0</v>
      </c>
      <c r="W16" s="27">
        <f>ROUND(U16,2)+V16</f>
        <v>0</v>
      </c>
    </row>
    <row r="17" spans="1:23" x14ac:dyDescent="0.35">
      <c r="A17" s="38">
        <v>3024887</v>
      </c>
      <c r="B17" s="38" t="s">
        <v>3589</v>
      </c>
      <c r="C17" s="39" t="s">
        <v>3590</v>
      </c>
      <c r="D17" s="40" t="s">
        <v>14</v>
      </c>
      <c r="E17" s="40" t="s">
        <v>340</v>
      </c>
      <c r="F17" s="40" t="s">
        <v>354</v>
      </c>
      <c r="G17" s="40" t="s">
        <v>3583</v>
      </c>
      <c r="H17" s="40" t="s">
        <v>354</v>
      </c>
      <c r="I17" s="40" t="s">
        <v>2947</v>
      </c>
      <c r="J17" s="40" t="s">
        <v>2948</v>
      </c>
      <c r="K17" s="41">
        <v>4</v>
      </c>
      <c r="L17" s="40">
        <v>628841</v>
      </c>
      <c r="M17" s="40">
        <v>445894</v>
      </c>
      <c r="N17" s="40">
        <v>1</v>
      </c>
      <c r="O17" s="42"/>
      <c r="P17" s="42"/>
      <c r="Q17" s="42"/>
      <c r="R17" s="17">
        <f>ROUND(Q17*0.23,2)</f>
        <v>0</v>
      </c>
      <c r="S17" s="27">
        <f>ROUND(Q17,2)+R17</f>
        <v>0</v>
      </c>
      <c r="T17" s="42"/>
      <c r="U17" s="42"/>
      <c r="V17" s="17">
        <f>ROUND(U17*0.23,2)</f>
        <v>0</v>
      </c>
      <c r="W17" s="27">
        <f>ROUND(U17,2)+V17</f>
        <v>0</v>
      </c>
    </row>
  </sheetData>
  <sheetProtection algorithmName="SHA-512" hashValue="N9RMnP0/z+ED7y9kSdB5wx4HETp5mzq3lWK71uBG69CYmdbEgClWlEAIC9TbPBpkmaw8vS6VpQMhjVYV733msQ==" saltValue="cI41wFGfXgw9gpqv2GAVpg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1"/>
  <sheetViews>
    <sheetView topLeftCell="A7" workbookViewId="0">
      <selection activeCell="T16" sqref="T16:U21"/>
    </sheetView>
  </sheetViews>
  <sheetFormatPr defaultColWidth="8.7265625" defaultRowHeight="14.5" x14ac:dyDescent="0.35"/>
  <cols>
    <col min="1" max="1" width="8.7265625" style="4"/>
    <col min="2" max="2" width="12.54296875" style="4" customWidth="1"/>
    <col min="3" max="11" width="8.7265625" style="4"/>
    <col min="12" max="12" width="14.54296875" style="4" customWidth="1"/>
    <col min="13" max="14" width="8.7265625" style="4"/>
    <col min="15" max="15" width="15.453125" style="4" customWidth="1"/>
    <col min="16" max="16" width="12.81640625" style="4" customWidth="1"/>
    <col min="17" max="17" width="19.54296875" style="4" customWidth="1"/>
    <col min="18" max="18" width="8.7265625" style="4"/>
    <col min="19" max="19" width="14.26953125" style="4" customWidth="1"/>
    <col min="20" max="20" width="8.7265625" style="4"/>
    <col min="21" max="21" width="18.81640625" style="4" customWidth="1"/>
    <col min="22" max="22" width="8.7265625" style="4"/>
    <col min="23" max="23" width="15.26953125" style="4" customWidth="1"/>
    <col min="24" max="16384" width="8.7265625" style="4"/>
  </cols>
  <sheetData>
    <row r="1" spans="1:23" ht="15" thickBot="1" x14ac:dyDescent="0.4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" thickTop="1" x14ac:dyDescent="0.35">
      <c r="A2" s="1">
        <v>11</v>
      </c>
      <c r="B2" s="1">
        <f>M14</f>
        <v>6</v>
      </c>
      <c r="C2" s="1" t="str">
        <f>E16</f>
        <v>GRÓJECKI</v>
      </c>
      <c r="D2" s="1"/>
      <c r="E2" s="1"/>
      <c r="F2" s="1"/>
      <c r="G2" s="112" t="s">
        <v>3787</v>
      </c>
      <c r="H2" s="113"/>
      <c r="I2" s="114"/>
      <c r="J2" s="115" t="s">
        <v>3788</v>
      </c>
      <c r="K2" s="116"/>
      <c r="L2" s="117"/>
      <c r="Q2" s="5"/>
      <c r="R2" s="5"/>
      <c r="S2" s="5"/>
      <c r="T2" s="5"/>
    </row>
    <row r="3" spans="1:23" x14ac:dyDescent="0.3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2" x14ac:dyDescent="0.35">
      <c r="A4" s="118" t="s">
        <v>3795</v>
      </c>
      <c r="B4" s="118"/>
      <c r="C4" s="118"/>
      <c r="D4" s="118"/>
      <c r="E4" s="118"/>
      <c r="F4" s="10" t="s">
        <v>3796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106" t="s">
        <v>3797</v>
      </c>
      <c r="O4" s="107"/>
      <c r="P4" s="14">
        <v>1</v>
      </c>
      <c r="Q4" s="88"/>
      <c r="R4" s="89"/>
      <c r="S4" s="89"/>
      <c r="T4" s="89"/>
      <c r="U4" s="89"/>
      <c r="V4" s="90"/>
    </row>
    <row r="5" spans="1:23" ht="42" x14ac:dyDescent="0.35">
      <c r="A5" s="118" t="s">
        <v>3798</v>
      </c>
      <c r="B5" s="118"/>
      <c r="C5" s="118"/>
      <c r="D5" s="118"/>
      <c r="E5" s="118"/>
      <c r="F5" s="10" t="s">
        <v>3799</v>
      </c>
      <c r="G5" s="11">
        <f>ROUND(J5/M14/60,2)</f>
        <v>0</v>
      </c>
      <c r="H5" s="12">
        <f>ROUND(K5/M14/60,0)</f>
        <v>0</v>
      </c>
      <c r="I5" s="13">
        <f>G4+H4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106"/>
      <c r="O5" s="107"/>
      <c r="P5" s="14">
        <v>2</v>
      </c>
      <c r="Q5" s="88"/>
      <c r="R5" s="89"/>
      <c r="S5" s="89"/>
      <c r="T5" s="89"/>
      <c r="U5" s="89"/>
      <c r="V5" s="90"/>
    </row>
    <row r="6" spans="1:23" ht="64" x14ac:dyDescent="0.35">
      <c r="A6" s="108" t="s">
        <v>3800</v>
      </c>
      <c r="B6" s="108"/>
      <c r="C6" s="108"/>
      <c r="D6" s="108"/>
      <c r="E6" s="108"/>
      <c r="F6" s="3" t="s">
        <v>3801</v>
      </c>
      <c r="G6" s="15"/>
      <c r="H6" s="12">
        <f t="shared" ref="H6:H10" si="0">G6*0.23</f>
        <v>0</v>
      </c>
      <c r="I6" s="31">
        <f>ROUND(G6+H6,2)</f>
        <v>0</v>
      </c>
      <c r="J6" s="109" t="s">
        <v>3802</v>
      </c>
      <c r="K6" s="110"/>
      <c r="L6" s="111"/>
      <c r="P6" s="9" t="s">
        <v>3793</v>
      </c>
      <c r="Q6" s="1" t="s">
        <v>3794</v>
      </c>
      <c r="S6" s="5"/>
      <c r="T6" s="5"/>
    </row>
    <row r="7" spans="1:23" ht="64" x14ac:dyDescent="0.35">
      <c r="A7" s="108" t="s">
        <v>3803</v>
      </c>
      <c r="B7" s="108"/>
      <c r="C7" s="108"/>
      <c r="D7" s="108"/>
      <c r="E7" s="108"/>
      <c r="F7" s="3" t="s">
        <v>3804</v>
      </c>
      <c r="G7" s="15"/>
      <c r="H7" s="12">
        <f t="shared" si="0"/>
        <v>0</v>
      </c>
      <c r="I7" s="31">
        <f>ROUND(G6+H6,2)</f>
        <v>0</v>
      </c>
      <c r="J7" s="109" t="s">
        <v>3802</v>
      </c>
      <c r="K7" s="110"/>
      <c r="L7" s="111"/>
      <c r="P7" s="9"/>
      <c r="Q7" s="1"/>
      <c r="S7" s="5"/>
      <c r="T7" s="5"/>
    </row>
    <row r="8" spans="1:23" ht="53.5" x14ac:dyDescent="0.35">
      <c r="A8" s="108" t="s">
        <v>3805</v>
      </c>
      <c r="B8" s="108"/>
      <c r="C8" s="108"/>
      <c r="D8" s="108"/>
      <c r="E8" s="108"/>
      <c r="F8" s="3" t="s">
        <v>3806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106" t="s">
        <v>3807</v>
      </c>
      <c r="O8" s="107"/>
      <c r="P8" s="14">
        <v>1</v>
      </c>
      <c r="Q8" s="88"/>
      <c r="R8" s="89"/>
      <c r="S8" s="89"/>
      <c r="T8" s="89"/>
      <c r="U8" s="89"/>
      <c r="V8" s="90"/>
    </row>
    <row r="9" spans="1:23" ht="43" x14ac:dyDescent="0.35">
      <c r="A9" s="91" t="s">
        <v>3808</v>
      </c>
      <c r="B9" s="91"/>
      <c r="C9" s="91"/>
      <c r="D9" s="91"/>
      <c r="E9" s="91"/>
      <c r="F9" s="3" t="s">
        <v>3809</v>
      </c>
      <c r="G9" s="15"/>
      <c r="H9" s="12">
        <f t="shared" si="0"/>
        <v>0</v>
      </c>
      <c r="I9" s="31">
        <f>ROUND(G9+H9,2)</f>
        <v>0</v>
      </c>
      <c r="J9" s="92" t="s">
        <v>3802</v>
      </c>
      <c r="K9" s="93"/>
      <c r="L9" s="94"/>
      <c r="M9" s="1"/>
      <c r="N9" s="16"/>
      <c r="W9" s="17"/>
    </row>
    <row r="10" spans="1:23" ht="54" thickBot="1" x14ac:dyDescent="0.4">
      <c r="A10" s="91" t="s">
        <v>3810</v>
      </c>
      <c r="B10" s="91"/>
      <c r="C10" s="91"/>
      <c r="D10" s="91"/>
      <c r="E10" s="91"/>
      <c r="F10" s="3" t="s">
        <v>3811</v>
      </c>
      <c r="G10" s="18"/>
      <c r="H10" s="19">
        <f t="shared" si="0"/>
        <v>0</v>
      </c>
      <c r="I10" s="31">
        <f>ROUND(G10+H10,2)</f>
        <v>0</v>
      </c>
      <c r="J10" s="95" t="s">
        <v>3802</v>
      </c>
      <c r="K10" s="96"/>
      <c r="L10" s="97"/>
      <c r="M10" s="1"/>
      <c r="N10" s="1"/>
    </row>
    <row r="11" spans="1:23" ht="15" thickTop="1" x14ac:dyDescent="0.35">
      <c r="A11" s="20"/>
      <c r="B11" s="20"/>
      <c r="C11" s="20"/>
      <c r="D11" s="20"/>
      <c r="H11" s="20"/>
      <c r="I11" s="98"/>
      <c r="J11" s="99"/>
      <c r="K11" s="99"/>
      <c r="L11" s="100"/>
      <c r="M11" s="33" t="s">
        <v>3812</v>
      </c>
      <c r="N11" s="34"/>
      <c r="O11" s="1"/>
      <c r="P11" s="1"/>
      <c r="Q11" s="1"/>
      <c r="R11" s="1"/>
      <c r="S11" s="1"/>
      <c r="T11" s="1"/>
      <c r="U11" s="1"/>
      <c r="V11" s="21"/>
    </row>
    <row r="12" spans="1:23" ht="15" thickBot="1" x14ac:dyDescent="0.4">
      <c r="A12" s="20"/>
      <c r="B12" s="20"/>
      <c r="C12" s="20"/>
      <c r="D12" s="20"/>
      <c r="H12" s="22" t="s">
        <v>3813</v>
      </c>
      <c r="I12" s="101"/>
      <c r="J12" s="102"/>
      <c r="K12" s="102"/>
      <c r="L12" s="103"/>
      <c r="M12" s="104" t="s">
        <v>3814</v>
      </c>
      <c r="N12" s="105"/>
      <c r="O12" s="105"/>
      <c r="P12" s="105"/>
      <c r="Q12" s="105"/>
      <c r="R12" s="105"/>
      <c r="S12" s="105"/>
      <c r="T12" s="105"/>
      <c r="U12" s="105"/>
      <c r="V12" s="105"/>
    </row>
    <row r="13" spans="1:23" ht="15" thickTop="1" x14ac:dyDescent="0.35"/>
    <row r="14" spans="1:23" ht="34.5" customHeight="1" x14ac:dyDescent="0.3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6</v>
      </c>
      <c r="N14" s="25">
        <f>SUM(N16:N400)</f>
        <v>6</v>
      </c>
      <c r="P14" s="86" t="s">
        <v>3815</v>
      </c>
      <c r="Q14" s="87"/>
      <c r="R14" s="87"/>
      <c r="S14" s="87"/>
      <c r="T14" s="86" t="s">
        <v>3816</v>
      </c>
      <c r="U14" s="87"/>
      <c r="V14" s="87"/>
      <c r="W14" s="87"/>
    </row>
    <row r="15" spans="1:23" ht="73.5" x14ac:dyDescent="0.35">
      <c r="A15" s="35" t="s">
        <v>1</v>
      </c>
      <c r="B15" s="35" t="s">
        <v>2</v>
      </c>
      <c r="C15" s="36" t="s">
        <v>3</v>
      </c>
      <c r="D15" s="37" t="s">
        <v>4</v>
      </c>
      <c r="E15" s="37" t="s">
        <v>5</v>
      </c>
      <c r="F15" s="37" t="s">
        <v>6</v>
      </c>
      <c r="G15" s="37" t="s">
        <v>7</v>
      </c>
      <c r="H15" s="37" t="s">
        <v>8</v>
      </c>
      <c r="I15" s="37" t="s">
        <v>9</v>
      </c>
      <c r="J15" s="37" t="s">
        <v>10</v>
      </c>
      <c r="K15" s="37" t="s">
        <v>11</v>
      </c>
      <c r="L15" s="37" t="s">
        <v>12</v>
      </c>
      <c r="M15" s="37" t="s">
        <v>13</v>
      </c>
      <c r="N15" s="37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35">
      <c r="A16" s="38">
        <v>3023205</v>
      </c>
      <c r="B16" s="38" t="s">
        <v>3581</v>
      </c>
      <c r="C16" s="39" t="s">
        <v>3582</v>
      </c>
      <c r="D16" s="40" t="s">
        <v>14</v>
      </c>
      <c r="E16" s="40" t="s">
        <v>340</v>
      </c>
      <c r="F16" s="40" t="s">
        <v>354</v>
      </c>
      <c r="G16" s="40" t="s">
        <v>3583</v>
      </c>
      <c r="H16" s="40" t="s">
        <v>354</v>
      </c>
      <c r="I16" s="40" t="s">
        <v>324</v>
      </c>
      <c r="J16" s="40" t="s">
        <v>352</v>
      </c>
      <c r="K16" s="41">
        <v>34</v>
      </c>
      <c r="L16" s="40">
        <v>628419</v>
      </c>
      <c r="M16" s="40">
        <v>446292</v>
      </c>
      <c r="N16" s="40">
        <v>1</v>
      </c>
      <c r="O16" s="42"/>
      <c r="P16" s="42"/>
      <c r="Q16" s="42"/>
      <c r="R16" s="17">
        <f>ROUND(Q16*0.23,2)</f>
        <v>0</v>
      </c>
      <c r="S16" s="27">
        <f>ROUND(Q16,2)+R16</f>
        <v>0</v>
      </c>
      <c r="T16" s="42"/>
      <c r="U16" s="42"/>
      <c r="V16" s="17">
        <f>ROUND(U16*0.23,2)</f>
        <v>0</v>
      </c>
      <c r="W16" s="27">
        <f>ROUND(U16,2)+V16</f>
        <v>0</v>
      </c>
    </row>
    <row r="17" spans="1:23" x14ac:dyDescent="0.35">
      <c r="A17" s="38">
        <v>3023460</v>
      </c>
      <c r="B17" s="38" t="s">
        <v>3584</v>
      </c>
      <c r="C17" s="39" t="s">
        <v>3585</v>
      </c>
      <c r="D17" s="40" t="s">
        <v>14</v>
      </c>
      <c r="E17" s="40" t="s">
        <v>340</v>
      </c>
      <c r="F17" s="40" t="s">
        <v>354</v>
      </c>
      <c r="G17" s="40" t="s">
        <v>3583</v>
      </c>
      <c r="H17" s="40" t="s">
        <v>354</v>
      </c>
      <c r="I17" s="40" t="s">
        <v>2993</v>
      </c>
      <c r="J17" s="40" t="s">
        <v>2994</v>
      </c>
      <c r="K17" s="41" t="s">
        <v>3586</v>
      </c>
      <c r="L17" s="40">
        <v>629530</v>
      </c>
      <c r="M17" s="40">
        <v>445956</v>
      </c>
      <c r="N17" s="40">
        <v>1</v>
      </c>
      <c r="O17" s="42"/>
      <c r="P17" s="42"/>
      <c r="Q17" s="42"/>
      <c r="R17" s="17">
        <f t="shared" ref="R17:R21" si="1">ROUND(Q17*0.23,2)</f>
        <v>0</v>
      </c>
      <c r="S17" s="27">
        <f t="shared" ref="S17:S21" si="2">ROUND(Q17,2)+R17</f>
        <v>0</v>
      </c>
      <c r="T17" s="42"/>
      <c r="U17" s="42"/>
      <c r="V17" s="17">
        <f t="shared" ref="V17:V21" si="3">ROUND(U17*0.23,2)</f>
        <v>0</v>
      </c>
      <c r="W17" s="27">
        <f t="shared" ref="W17:W21" si="4">ROUND(U17,2)+V17</f>
        <v>0</v>
      </c>
    </row>
    <row r="18" spans="1:23" x14ac:dyDescent="0.35">
      <c r="A18" s="38">
        <v>3022618</v>
      </c>
      <c r="B18" s="38" t="s">
        <v>3587</v>
      </c>
      <c r="C18" s="39" t="s">
        <v>3588</v>
      </c>
      <c r="D18" s="40" t="s">
        <v>14</v>
      </c>
      <c r="E18" s="40" t="s">
        <v>340</v>
      </c>
      <c r="F18" s="40" t="s">
        <v>354</v>
      </c>
      <c r="G18" s="40" t="s">
        <v>3583</v>
      </c>
      <c r="H18" s="40" t="s">
        <v>354</v>
      </c>
      <c r="I18" s="40" t="s">
        <v>156</v>
      </c>
      <c r="J18" s="40" t="s">
        <v>157</v>
      </c>
      <c r="K18" s="41">
        <v>17</v>
      </c>
      <c r="L18" s="40">
        <v>628224</v>
      </c>
      <c r="M18" s="40">
        <v>445667</v>
      </c>
      <c r="N18" s="40">
        <v>1</v>
      </c>
      <c r="O18" s="42"/>
      <c r="P18" s="42"/>
      <c r="Q18" s="42"/>
      <c r="R18" s="17">
        <f t="shared" si="1"/>
        <v>0</v>
      </c>
      <c r="S18" s="27">
        <f t="shared" si="2"/>
        <v>0</v>
      </c>
      <c r="T18" s="42"/>
      <c r="U18" s="42"/>
      <c r="V18" s="17">
        <f t="shared" si="3"/>
        <v>0</v>
      </c>
      <c r="W18" s="27">
        <f t="shared" si="4"/>
        <v>0</v>
      </c>
    </row>
    <row r="19" spans="1:23" x14ac:dyDescent="0.35">
      <c r="A19" s="38">
        <v>3023255</v>
      </c>
      <c r="B19" s="38" t="s">
        <v>3591</v>
      </c>
      <c r="C19" s="39" t="s">
        <v>3592</v>
      </c>
      <c r="D19" s="40" t="s">
        <v>14</v>
      </c>
      <c r="E19" s="40" t="s">
        <v>340</v>
      </c>
      <c r="F19" s="40" t="s">
        <v>354</v>
      </c>
      <c r="G19" s="40" t="s">
        <v>3583</v>
      </c>
      <c r="H19" s="40" t="s">
        <v>354</v>
      </c>
      <c r="I19" s="40" t="s">
        <v>3593</v>
      </c>
      <c r="J19" s="40" t="s">
        <v>3594</v>
      </c>
      <c r="K19" s="41">
        <v>12</v>
      </c>
      <c r="L19" s="40">
        <v>628608</v>
      </c>
      <c r="M19" s="40">
        <v>446604</v>
      </c>
      <c r="N19" s="40">
        <v>1</v>
      </c>
      <c r="O19" s="42"/>
      <c r="P19" s="42"/>
      <c r="Q19" s="42"/>
      <c r="R19" s="17">
        <f t="shared" si="1"/>
        <v>0</v>
      </c>
      <c r="S19" s="27">
        <f t="shared" si="2"/>
        <v>0</v>
      </c>
      <c r="T19" s="42"/>
      <c r="U19" s="42"/>
      <c r="V19" s="17">
        <f t="shared" si="3"/>
        <v>0</v>
      </c>
      <c r="W19" s="27">
        <f t="shared" si="4"/>
        <v>0</v>
      </c>
    </row>
    <row r="20" spans="1:23" x14ac:dyDescent="0.35">
      <c r="A20" s="38">
        <v>3040011</v>
      </c>
      <c r="B20" s="38" t="s">
        <v>3604</v>
      </c>
      <c r="C20" s="39" t="s">
        <v>3605</v>
      </c>
      <c r="D20" s="40" t="s">
        <v>14</v>
      </c>
      <c r="E20" s="40" t="s">
        <v>340</v>
      </c>
      <c r="F20" s="40" t="s">
        <v>400</v>
      </c>
      <c r="G20" s="40" t="s">
        <v>3606</v>
      </c>
      <c r="H20" s="40" t="s">
        <v>400</v>
      </c>
      <c r="I20" s="40" t="s">
        <v>3607</v>
      </c>
      <c r="J20" s="40" t="s">
        <v>3608</v>
      </c>
      <c r="K20" s="41">
        <v>2</v>
      </c>
      <c r="L20" s="40">
        <v>650453</v>
      </c>
      <c r="M20" s="40">
        <v>438342</v>
      </c>
      <c r="N20" s="40">
        <v>1</v>
      </c>
      <c r="O20" s="42"/>
      <c r="P20" s="42"/>
      <c r="Q20" s="42"/>
      <c r="R20" s="17">
        <f t="shared" si="1"/>
        <v>0</v>
      </c>
      <c r="S20" s="27">
        <f t="shared" si="2"/>
        <v>0</v>
      </c>
      <c r="T20" s="42"/>
      <c r="U20" s="42"/>
      <c r="V20" s="17">
        <f t="shared" si="3"/>
        <v>0</v>
      </c>
      <c r="W20" s="27">
        <f t="shared" si="4"/>
        <v>0</v>
      </c>
    </row>
    <row r="21" spans="1:23" x14ac:dyDescent="0.35">
      <c r="A21" s="38">
        <v>3038883</v>
      </c>
      <c r="B21" s="38" t="s">
        <v>3609</v>
      </c>
      <c r="C21" s="39" t="s">
        <v>3610</v>
      </c>
      <c r="D21" s="40" t="s">
        <v>14</v>
      </c>
      <c r="E21" s="40" t="s">
        <v>340</v>
      </c>
      <c r="F21" s="40" t="s">
        <v>400</v>
      </c>
      <c r="G21" s="40" t="s">
        <v>3606</v>
      </c>
      <c r="H21" s="40" t="s">
        <v>400</v>
      </c>
      <c r="I21" s="40" t="s">
        <v>156</v>
      </c>
      <c r="J21" s="40" t="s">
        <v>157</v>
      </c>
      <c r="K21" s="41">
        <v>19</v>
      </c>
      <c r="L21" s="40">
        <v>650794</v>
      </c>
      <c r="M21" s="40">
        <v>437817</v>
      </c>
      <c r="N21" s="40">
        <v>1</v>
      </c>
      <c r="O21" s="42"/>
      <c r="P21" s="42"/>
      <c r="Q21" s="42"/>
      <c r="R21" s="17">
        <f t="shared" si="1"/>
        <v>0</v>
      </c>
      <c r="S21" s="27">
        <f t="shared" si="2"/>
        <v>0</v>
      </c>
      <c r="T21" s="42"/>
      <c r="U21" s="42"/>
      <c r="V21" s="17">
        <f t="shared" si="3"/>
        <v>0</v>
      </c>
      <c r="W21" s="27">
        <f t="shared" si="4"/>
        <v>0</v>
      </c>
    </row>
  </sheetData>
  <sheetProtection algorithmName="SHA-512" hashValue="J2ZfPjrLYCTqleFG5n86wprzM+aHkI5k76JegjZlkAS/tI54BSQ0bUqeyY4gcOZbsUbJcSYA+mtxgE+FAKCrHA==" saltValue="14k4znrwLbneoN/ZF9bSDw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7"/>
  <sheetViews>
    <sheetView topLeftCell="A7" workbookViewId="0">
      <selection activeCell="T16" sqref="T16:U17"/>
    </sheetView>
  </sheetViews>
  <sheetFormatPr defaultColWidth="8.7265625" defaultRowHeight="14.5" x14ac:dyDescent="0.35"/>
  <cols>
    <col min="1" max="1" width="8.7265625" style="4"/>
    <col min="2" max="2" width="12.54296875" style="4" customWidth="1"/>
    <col min="3" max="11" width="8.7265625" style="4"/>
    <col min="12" max="12" width="14.54296875" style="4" customWidth="1"/>
    <col min="13" max="14" width="8.7265625" style="4"/>
    <col min="15" max="15" width="15.453125" style="4" customWidth="1"/>
    <col min="16" max="16" width="12.81640625" style="4" customWidth="1"/>
    <col min="17" max="17" width="19.54296875" style="4" customWidth="1"/>
    <col min="18" max="18" width="8.7265625" style="4"/>
    <col min="19" max="19" width="14.26953125" style="4" customWidth="1"/>
    <col min="20" max="20" width="8.7265625" style="4"/>
    <col min="21" max="21" width="18.81640625" style="4" customWidth="1"/>
    <col min="22" max="22" width="8.7265625" style="4"/>
    <col min="23" max="23" width="15.26953125" style="4" customWidth="1"/>
    <col min="24" max="16384" width="8.7265625" style="4"/>
  </cols>
  <sheetData>
    <row r="1" spans="1:23" ht="15" thickBot="1" x14ac:dyDescent="0.4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" thickTop="1" x14ac:dyDescent="0.35">
      <c r="A2" s="1">
        <v>10</v>
      </c>
      <c r="B2" s="1">
        <f>M14</f>
        <v>2</v>
      </c>
      <c r="C2" s="1" t="str">
        <f>E16</f>
        <v>GRODZISKI</v>
      </c>
      <c r="D2" s="1"/>
      <c r="E2" s="1"/>
      <c r="F2" s="1"/>
      <c r="G2" s="112" t="s">
        <v>3787</v>
      </c>
      <c r="H2" s="113"/>
      <c r="I2" s="114"/>
      <c r="J2" s="115" t="s">
        <v>3788</v>
      </c>
      <c r="K2" s="116"/>
      <c r="L2" s="117"/>
      <c r="Q2" s="5"/>
      <c r="R2" s="5"/>
      <c r="S2" s="5"/>
      <c r="T2" s="5"/>
    </row>
    <row r="3" spans="1:23" x14ac:dyDescent="0.3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2" x14ac:dyDescent="0.35">
      <c r="A4" s="118" t="s">
        <v>3795</v>
      </c>
      <c r="B4" s="118"/>
      <c r="C4" s="118"/>
      <c r="D4" s="118"/>
      <c r="E4" s="118"/>
      <c r="F4" s="10" t="s">
        <v>3796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106" t="s">
        <v>3797</v>
      </c>
      <c r="O4" s="107"/>
      <c r="P4" s="14">
        <v>1</v>
      </c>
      <c r="Q4" s="88"/>
      <c r="R4" s="89"/>
      <c r="S4" s="89"/>
      <c r="T4" s="89"/>
      <c r="U4" s="89"/>
      <c r="V4" s="90"/>
    </row>
    <row r="5" spans="1:23" ht="42" x14ac:dyDescent="0.35">
      <c r="A5" s="118" t="s">
        <v>3798</v>
      </c>
      <c r="B5" s="118"/>
      <c r="C5" s="118"/>
      <c r="D5" s="118"/>
      <c r="E5" s="118"/>
      <c r="F5" s="10" t="s">
        <v>3799</v>
      </c>
      <c r="G5" s="11">
        <f>ROUND(J5/M14/60,2)</f>
        <v>0</v>
      </c>
      <c r="H5" s="12">
        <f>ROUND(K5/M14/60,0)</f>
        <v>0</v>
      </c>
      <c r="I5" s="13">
        <f>G4+H4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106"/>
      <c r="O5" s="107"/>
      <c r="P5" s="14">
        <v>2</v>
      </c>
      <c r="Q5" s="88"/>
      <c r="R5" s="89"/>
      <c r="S5" s="89"/>
      <c r="T5" s="89"/>
      <c r="U5" s="89"/>
      <c r="V5" s="90"/>
    </row>
    <row r="6" spans="1:23" ht="64" x14ac:dyDescent="0.35">
      <c r="A6" s="108" t="s">
        <v>3800</v>
      </c>
      <c r="B6" s="108"/>
      <c r="C6" s="108"/>
      <c r="D6" s="108"/>
      <c r="E6" s="108"/>
      <c r="F6" s="3" t="s">
        <v>3801</v>
      </c>
      <c r="G6" s="15"/>
      <c r="H6" s="12">
        <f t="shared" ref="H6:H10" si="0">G6*0.23</f>
        <v>0</v>
      </c>
      <c r="I6" s="31">
        <f>ROUND(G6+H6,2)</f>
        <v>0</v>
      </c>
      <c r="J6" s="109" t="s">
        <v>3802</v>
      </c>
      <c r="K6" s="110"/>
      <c r="L6" s="111"/>
      <c r="P6" s="9" t="s">
        <v>3793</v>
      </c>
      <c r="Q6" s="1" t="s">
        <v>3794</v>
      </c>
      <c r="S6" s="5"/>
      <c r="T6" s="5"/>
    </row>
    <row r="7" spans="1:23" ht="64" x14ac:dyDescent="0.35">
      <c r="A7" s="108" t="s">
        <v>3803</v>
      </c>
      <c r="B7" s="108"/>
      <c r="C7" s="108"/>
      <c r="D7" s="108"/>
      <c r="E7" s="108"/>
      <c r="F7" s="3" t="s">
        <v>3804</v>
      </c>
      <c r="G7" s="15"/>
      <c r="H7" s="12">
        <f t="shared" si="0"/>
        <v>0</v>
      </c>
      <c r="I7" s="31">
        <f>ROUND(G6+H6,2)</f>
        <v>0</v>
      </c>
      <c r="J7" s="109" t="s">
        <v>3802</v>
      </c>
      <c r="K7" s="110"/>
      <c r="L7" s="111"/>
      <c r="P7" s="9"/>
      <c r="Q7" s="1"/>
      <c r="S7" s="5"/>
      <c r="T7" s="5"/>
    </row>
    <row r="8" spans="1:23" ht="53.5" x14ac:dyDescent="0.35">
      <c r="A8" s="108" t="s">
        <v>3805</v>
      </c>
      <c r="B8" s="108"/>
      <c r="C8" s="108"/>
      <c r="D8" s="108"/>
      <c r="E8" s="108"/>
      <c r="F8" s="3" t="s">
        <v>3806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106" t="s">
        <v>3807</v>
      </c>
      <c r="O8" s="107"/>
      <c r="P8" s="14">
        <v>1</v>
      </c>
      <c r="Q8" s="88"/>
      <c r="R8" s="89"/>
      <c r="S8" s="89"/>
      <c r="T8" s="89"/>
      <c r="U8" s="89"/>
      <c r="V8" s="90"/>
    </row>
    <row r="9" spans="1:23" ht="43" x14ac:dyDescent="0.35">
      <c r="A9" s="91" t="s">
        <v>3808</v>
      </c>
      <c r="B9" s="91"/>
      <c r="C9" s="91"/>
      <c r="D9" s="91"/>
      <c r="E9" s="91"/>
      <c r="F9" s="3" t="s">
        <v>3809</v>
      </c>
      <c r="G9" s="15"/>
      <c r="H9" s="12">
        <f t="shared" si="0"/>
        <v>0</v>
      </c>
      <c r="I9" s="31">
        <f>ROUND(G9+H9,2)</f>
        <v>0</v>
      </c>
      <c r="J9" s="92" t="s">
        <v>3802</v>
      </c>
      <c r="K9" s="93"/>
      <c r="L9" s="94"/>
      <c r="M9" s="1"/>
      <c r="N9" s="16"/>
      <c r="W9" s="17"/>
    </row>
    <row r="10" spans="1:23" ht="54" thickBot="1" x14ac:dyDescent="0.4">
      <c r="A10" s="91" t="s">
        <v>3810</v>
      </c>
      <c r="B10" s="91"/>
      <c r="C10" s="91"/>
      <c r="D10" s="91"/>
      <c r="E10" s="91"/>
      <c r="F10" s="3" t="s">
        <v>3811</v>
      </c>
      <c r="G10" s="18"/>
      <c r="H10" s="19">
        <f t="shared" si="0"/>
        <v>0</v>
      </c>
      <c r="I10" s="31">
        <f>ROUND(G10+H10,2)</f>
        <v>0</v>
      </c>
      <c r="J10" s="95" t="s">
        <v>3802</v>
      </c>
      <c r="K10" s="96"/>
      <c r="L10" s="97"/>
      <c r="M10" s="1"/>
      <c r="N10" s="1"/>
    </row>
    <row r="11" spans="1:23" ht="15" thickTop="1" x14ac:dyDescent="0.35">
      <c r="A11" s="20"/>
      <c r="B11" s="20"/>
      <c r="C11" s="20"/>
      <c r="D11" s="20"/>
      <c r="H11" s="20"/>
      <c r="I11" s="98"/>
      <c r="J11" s="99"/>
      <c r="K11" s="99"/>
      <c r="L11" s="100"/>
      <c r="M11" s="33" t="s">
        <v>3812</v>
      </c>
      <c r="N11" s="34"/>
      <c r="O11" s="1"/>
      <c r="P11" s="1"/>
      <c r="Q11" s="1"/>
      <c r="R11" s="1"/>
      <c r="S11" s="1"/>
      <c r="T11" s="1"/>
      <c r="U11" s="1"/>
      <c r="V11" s="21"/>
    </row>
    <row r="12" spans="1:23" ht="15" thickBot="1" x14ac:dyDescent="0.4">
      <c r="A12" s="20"/>
      <c r="B12" s="20"/>
      <c r="C12" s="20"/>
      <c r="D12" s="20"/>
      <c r="H12" s="22" t="s">
        <v>3813</v>
      </c>
      <c r="I12" s="101"/>
      <c r="J12" s="102"/>
      <c r="K12" s="102"/>
      <c r="L12" s="103"/>
      <c r="M12" s="104" t="s">
        <v>3814</v>
      </c>
      <c r="N12" s="105"/>
      <c r="O12" s="105"/>
      <c r="P12" s="105"/>
      <c r="Q12" s="105"/>
      <c r="R12" s="105"/>
      <c r="S12" s="105"/>
      <c r="T12" s="105"/>
      <c r="U12" s="105"/>
      <c r="V12" s="105"/>
    </row>
    <row r="13" spans="1:23" ht="15" thickTop="1" x14ac:dyDescent="0.35"/>
    <row r="14" spans="1:23" ht="34.5" customHeight="1" x14ac:dyDescent="0.3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2</v>
      </c>
      <c r="N14" s="25">
        <f>SUM(N16:N400)</f>
        <v>2</v>
      </c>
      <c r="P14" s="86" t="s">
        <v>3815</v>
      </c>
      <c r="Q14" s="87"/>
      <c r="R14" s="87"/>
      <c r="S14" s="87"/>
      <c r="T14" s="86" t="s">
        <v>3816</v>
      </c>
      <c r="U14" s="87"/>
      <c r="V14" s="87"/>
      <c r="W14" s="87"/>
    </row>
    <row r="15" spans="1:23" ht="73.5" x14ac:dyDescent="0.35">
      <c r="A15" s="35" t="s">
        <v>1</v>
      </c>
      <c r="B15" s="35" t="s">
        <v>2</v>
      </c>
      <c r="C15" s="36" t="s">
        <v>3</v>
      </c>
      <c r="D15" s="37" t="s">
        <v>4</v>
      </c>
      <c r="E15" s="37" t="s">
        <v>5</v>
      </c>
      <c r="F15" s="37" t="s">
        <v>6</v>
      </c>
      <c r="G15" s="37" t="s">
        <v>7</v>
      </c>
      <c r="H15" s="37" t="s">
        <v>8</v>
      </c>
      <c r="I15" s="37" t="s">
        <v>9</v>
      </c>
      <c r="J15" s="37" t="s">
        <v>10</v>
      </c>
      <c r="K15" s="37" t="s">
        <v>11</v>
      </c>
      <c r="L15" s="37" t="s">
        <v>12</v>
      </c>
      <c r="M15" s="37" t="s">
        <v>13</v>
      </c>
      <c r="N15" s="37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35">
      <c r="A16" s="38">
        <v>2988305</v>
      </c>
      <c r="B16" s="38" t="s">
        <v>2576</v>
      </c>
      <c r="C16" s="39" t="s">
        <v>2577</v>
      </c>
      <c r="D16" s="40" t="s">
        <v>14</v>
      </c>
      <c r="E16" s="40" t="s">
        <v>54</v>
      </c>
      <c r="F16" s="40" t="s">
        <v>55</v>
      </c>
      <c r="G16" s="40" t="s">
        <v>2569</v>
      </c>
      <c r="H16" s="40" t="s">
        <v>55</v>
      </c>
      <c r="I16" s="40" t="s">
        <v>2578</v>
      </c>
      <c r="J16" s="40" t="s">
        <v>2579</v>
      </c>
      <c r="K16" s="41">
        <v>12</v>
      </c>
      <c r="L16" s="40">
        <v>611881</v>
      </c>
      <c r="M16" s="40">
        <v>472511</v>
      </c>
      <c r="N16" s="40">
        <v>1</v>
      </c>
      <c r="O16" s="42"/>
      <c r="P16" s="42"/>
      <c r="Q16" s="42"/>
      <c r="R16" s="17">
        <f>ROUND(Q16*0.23,2)</f>
        <v>0</v>
      </c>
      <c r="S16" s="27">
        <f>ROUND(Q16,2)+R16</f>
        <v>0</v>
      </c>
      <c r="T16" s="42"/>
      <c r="U16" s="42"/>
      <c r="V16" s="17">
        <f>ROUND(U16*0.23,2)</f>
        <v>0</v>
      </c>
      <c r="W16" s="27">
        <f>ROUND(U16,2)+V16</f>
        <v>0</v>
      </c>
    </row>
    <row r="17" spans="1:23" x14ac:dyDescent="0.35">
      <c r="A17" s="38">
        <v>2991996</v>
      </c>
      <c r="B17" s="38" t="s">
        <v>2589</v>
      </c>
      <c r="C17" s="39" t="s">
        <v>2590</v>
      </c>
      <c r="D17" s="40" t="s">
        <v>14</v>
      </c>
      <c r="E17" s="40" t="s">
        <v>54</v>
      </c>
      <c r="F17" s="40" t="s">
        <v>55</v>
      </c>
      <c r="G17" s="40" t="s">
        <v>2569</v>
      </c>
      <c r="H17" s="40" t="s">
        <v>55</v>
      </c>
      <c r="I17" s="40" t="s">
        <v>2591</v>
      </c>
      <c r="J17" s="40" t="s">
        <v>2592</v>
      </c>
      <c r="K17" s="41">
        <v>21</v>
      </c>
      <c r="L17" s="40">
        <v>611309</v>
      </c>
      <c r="M17" s="40">
        <v>472543</v>
      </c>
      <c r="N17" s="40">
        <v>1</v>
      </c>
      <c r="O17" s="42"/>
      <c r="P17" s="42"/>
      <c r="Q17" s="42"/>
      <c r="R17" s="17">
        <f>ROUND(Q17*0.23,2)</f>
        <v>0</v>
      </c>
      <c r="S17" s="27">
        <f>ROUND(Q17,2)+R17</f>
        <v>0</v>
      </c>
      <c r="T17" s="42"/>
      <c r="U17" s="42"/>
      <c r="V17" s="17">
        <f>ROUND(U17*0.23,2)</f>
        <v>0</v>
      </c>
      <c r="W17" s="27">
        <f>ROUND(U17,2)+V17</f>
        <v>0</v>
      </c>
    </row>
  </sheetData>
  <sheetProtection algorithmName="SHA-512" hashValue="hl7R8BLV+9n0RInO8ir9NPNV5US6kMYhzyDgMPqqnysqJVwpdz4mAtXzNLR97uSnZ41zK0/vUssX75TDlN2fLw==" saltValue="y+/jKSYuBEYlnPcD7rqXnw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2"/>
  <sheetViews>
    <sheetView topLeftCell="A7" workbookViewId="0">
      <selection activeCell="T16" sqref="T16:U22"/>
    </sheetView>
  </sheetViews>
  <sheetFormatPr defaultColWidth="8.7265625" defaultRowHeight="14.5" x14ac:dyDescent="0.35"/>
  <cols>
    <col min="1" max="1" width="8.7265625" style="4"/>
    <col min="2" max="2" width="12.54296875" style="4" customWidth="1"/>
    <col min="3" max="11" width="8.7265625" style="4"/>
    <col min="12" max="12" width="14.54296875" style="4" customWidth="1"/>
    <col min="13" max="14" width="8.7265625" style="4"/>
    <col min="15" max="15" width="15.453125" style="4" customWidth="1"/>
    <col min="16" max="16" width="12.81640625" style="4" customWidth="1"/>
    <col min="17" max="17" width="19.54296875" style="4" customWidth="1"/>
    <col min="18" max="18" width="8.7265625" style="4"/>
    <col min="19" max="19" width="14.26953125" style="4" customWidth="1"/>
    <col min="20" max="20" width="8.7265625" style="4"/>
    <col min="21" max="21" width="18.81640625" style="4" customWidth="1"/>
    <col min="22" max="22" width="8.7265625" style="4"/>
    <col min="23" max="23" width="15.26953125" style="4" customWidth="1"/>
    <col min="24" max="16384" width="8.7265625" style="4"/>
  </cols>
  <sheetData>
    <row r="1" spans="1:23" ht="15" thickBot="1" x14ac:dyDescent="0.4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" thickTop="1" x14ac:dyDescent="0.35">
      <c r="A2" s="1">
        <v>9</v>
      </c>
      <c r="B2" s="1">
        <f>M14</f>
        <v>7</v>
      </c>
      <c r="C2" s="1" t="str">
        <f>E16</f>
        <v>GRODZISKI</v>
      </c>
      <c r="D2" s="1"/>
      <c r="E2" s="1"/>
      <c r="F2" s="1"/>
      <c r="G2" s="112" t="s">
        <v>3787</v>
      </c>
      <c r="H2" s="113"/>
      <c r="I2" s="114"/>
      <c r="J2" s="115" t="s">
        <v>3788</v>
      </c>
      <c r="K2" s="116"/>
      <c r="L2" s="117"/>
      <c r="Q2" s="5"/>
      <c r="R2" s="5"/>
      <c r="S2" s="5"/>
      <c r="T2" s="5"/>
    </row>
    <row r="3" spans="1:23" x14ac:dyDescent="0.3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2" x14ac:dyDescent="0.35">
      <c r="A4" s="118" t="s">
        <v>3795</v>
      </c>
      <c r="B4" s="118"/>
      <c r="C4" s="118"/>
      <c r="D4" s="118"/>
      <c r="E4" s="118"/>
      <c r="F4" s="10" t="s">
        <v>3796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106" t="s">
        <v>3797</v>
      </c>
      <c r="O4" s="107"/>
      <c r="P4" s="14">
        <v>1</v>
      </c>
      <c r="Q4" s="88"/>
      <c r="R4" s="89"/>
      <c r="S4" s="89"/>
      <c r="T4" s="89"/>
      <c r="U4" s="89"/>
      <c r="V4" s="90"/>
    </row>
    <row r="5" spans="1:23" ht="42" x14ac:dyDescent="0.35">
      <c r="A5" s="118" t="s">
        <v>3798</v>
      </c>
      <c r="B5" s="118"/>
      <c r="C5" s="118"/>
      <c r="D5" s="118"/>
      <c r="E5" s="118"/>
      <c r="F5" s="10" t="s">
        <v>3799</v>
      </c>
      <c r="G5" s="11">
        <f>ROUND(J5/M14/60,2)</f>
        <v>0</v>
      </c>
      <c r="H5" s="12">
        <f>ROUND(K5/M14/60,0)</f>
        <v>0</v>
      </c>
      <c r="I5" s="13">
        <f>G4+H4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106"/>
      <c r="O5" s="107"/>
      <c r="P5" s="14">
        <v>2</v>
      </c>
      <c r="Q5" s="88"/>
      <c r="R5" s="89"/>
      <c r="S5" s="89"/>
      <c r="T5" s="89"/>
      <c r="U5" s="89"/>
      <c r="V5" s="90"/>
    </row>
    <row r="6" spans="1:23" ht="64" x14ac:dyDescent="0.35">
      <c r="A6" s="108" t="s">
        <v>3800</v>
      </c>
      <c r="B6" s="108"/>
      <c r="C6" s="108"/>
      <c r="D6" s="108"/>
      <c r="E6" s="108"/>
      <c r="F6" s="3" t="s">
        <v>3801</v>
      </c>
      <c r="G6" s="15"/>
      <c r="H6" s="12">
        <f t="shared" ref="H6:H10" si="0">G6*0.23</f>
        <v>0</v>
      </c>
      <c r="I6" s="31">
        <f>ROUND(G6+H6,2)</f>
        <v>0</v>
      </c>
      <c r="J6" s="109" t="s">
        <v>3802</v>
      </c>
      <c r="K6" s="110"/>
      <c r="L6" s="111"/>
      <c r="P6" s="9" t="s">
        <v>3793</v>
      </c>
      <c r="Q6" s="1" t="s">
        <v>3794</v>
      </c>
      <c r="S6" s="5"/>
      <c r="T6" s="5"/>
    </row>
    <row r="7" spans="1:23" ht="64" x14ac:dyDescent="0.35">
      <c r="A7" s="108" t="s">
        <v>3803</v>
      </c>
      <c r="B7" s="108"/>
      <c r="C7" s="108"/>
      <c r="D7" s="108"/>
      <c r="E7" s="108"/>
      <c r="F7" s="3" t="s">
        <v>3804</v>
      </c>
      <c r="G7" s="15"/>
      <c r="H7" s="12">
        <f t="shared" si="0"/>
        <v>0</v>
      </c>
      <c r="I7" s="31">
        <f>ROUND(G6+H6,2)</f>
        <v>0</v>
      </c>
      <c r="J7" s="109" t="s">
        <v>3802</v>
      </c>
      <c r="K7" s="110"/>
      <c r="L7" s="111"/>
      <c r="P7" s="9"/>
      <c r="Q7" s="1"/>
      <c r="S7" s="5"/>
      <c r="T7" s="5"/>
    </row>
    <row r="8" spans="1:23" ht="53.5" x14ac:dyDescent="0.35">
      <c r="A8" s="108" t="s">
        <v>3805</v>
      </c>
      <c r="B8" s="108"/>
      <c r="C8" s="108"/>
      <c r="D8" s="108"/>
      <c r="E8" s="108"/>
      <c r="F8" s="3" t="s">
        <v>3806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106" t="s">
        <v>3807</v>
      </c>
      <c r="O8" s="107"/>
      <c r="P8" s="14">
        <v>1</v>
      </c>
      <c r="Q8" s="88"/>
      <c r="R8" s="89"/>
      <c r="S8" s="89"/>
      <c r="T8" s="89"/>
      <c r="U8" s="89"/>
      <c r="V8" s="90"/>
    </row>
    <row r="9" spans="1:23" ht="43" x14ac:dyDescent="0.35">
      <c r="A9" s="91" t="s">
        <v>3808</v>
      </c>
      <c r="B9" s="91"/>
      <c r="C9" s="91"/>
      <c r="D9" s="91"/>
      <c r="E9" s="91"/>
      <c r="F9" s="3" t="s">
        <v>3809</v>
      </c>
      <c r="G9" s="15"/>
      <c r="H9" s="12">
        <f t="shared" si="0"/>
        <v>0</v>
      </c>
      <c r="I9" s="31">
        <f>ROUND(G9+H9,2)</f>
        <v>0</v>
      </c>
      <c r="J9" s="92" t="s">
        <v>3802</v>
      </c>
      <c r="K9" s="93"/>
      <c r="L9" s="94"/>
      <c r="M9" s="1"/>
      <c r="N9" s="16"/>
      <c r="W9" s="17"/>
    </row>
    <row r="10" spans="1:23" ht="54" thickBot="1" x14ac:dyDescent="0.4">
      <c r="A10" s="91" t="s">
        <v>3810</v>
      </c>
      <c r="B10" s="91"/>
      <c r="C10" s="91"/>
      <c r="D10" s="91"/>
      <c r="E10" s="91"/>
      <c r="F10" s="3" t="s">
        <v>3811</v>
      </c>
      <c r="G10" s="18"/>
      <c r="H10" s="19">
        <f t="shared" si="0"/>
        <v>0</v>
      </c>
      <c r="I10" s="31">
        <f>ROUND(G10+H10,2)</f>
        <v>0</v>
      </c>
      <c r="J10" s="95" t="s">
        <v>3802</v>
      </c>
      <c r="K10" s="96"/>
      <c r="L10" s="97"/>
      <c r="M10" s="1"/>
      <c r="N10" s="1"/>
    </row>
    <row r="11" spans="1:23" ht="15" thickTop="1" x14ac:dyDescent="0.35">
      <c r="A11" s="20"/>
      <c r="B11" s="20"/>
      <c r="C11" s="20"/>
      <c r="D11" s="20"/>
      <c r="H11" s="20"/>
      <c r="I11" s="98"/>
      <c r="J11" s="99"/>
      <c r="K11" s="99"/>
      <c r="L11" s="100"/>
      <c r="M11" s="33" t="s">
        <v>3812</v>
      </c>
      <c r="N11" s="34"/>
      <c r="O11" s="1"/>
      <c r="P11" s="1"/>
      <c r="Q11" s="1"/>
      <c r="R11" s="1"/>
      <c r="S11" s="1"/>
      <c r="T11" s="1"/>
      <c r="U11" s="1"/>
      <c r="V11" s="21"/>
    </row>
    <row r="12" spans="1:23" ht="15" thickBot="1" x14ac:dyDescent="0.4">
      <c r="A12" s="20"/>
      <c r="B12" s="20"/>
      <c r="C12" s="20"/>
      <c r="D12" s="20"/>
      <c r="H12" s="22" t="s">
        <v>3813</v>
      </c>
      <c r="I12" s="101"/>
      <c r="J12" s="102"/>
      <c r="K12" s="102"/>
      <c r="L12" s="103"/>
      <c r="M12" s="104" t="s">
        <v>3814</v>
      </c>
      <c r="N12" s="105"/>
      <c r="O12" s="105"/>
      <c r="P12" s="105"/>
      <c r="Q12" s="105"/>
      <c r="R12" s="105"/>
      <c r="S12" s="105"/>
      <c r="T12" s="105"/>
      <c r="U12" s="105"/>
      <c r="V12" s="105"/>
    </row>
    <row r="13" spans="1:23" ht="15" thickTop="1" x14ac:dyDescent="0.35"/>
    <row r="14" spans="1:23" ht="34.5" customHeight="1" x14ac:dyDescent="0.3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7</v>
      </c>
      <c r="N14" s="25">
        <f>SUM(N16:N400)</f>
        <v>7</v>
      </c>
      <c r="P14" s="86" t="s">
        <v>3815</v>
      </c>
      <c r="Q14" s="87"/>
      <c r="R14" s="87"/>
      <c r="S14" s="87"/>
      <c r="T14" s="86" t="s">
        <v>3816</v>
      </c>
      <c r="U14" s="87"/>
      <c r="V14" s="87"/>
      <c r="W14" s="87"/>
    </row>
    <row r="15" spans="1:23" ht="73.5" x14ac:dyDescent="0.35">
      <c r="A15" s="35" t="s">
        <v>1</v>
      </c>
      <c r="B15" s="35" t="s">
        <v>2</v>
      </c>
      <c r="C15" s="36" t="s">
        <v>3</v>
      </c>
      <c r="D15" s="37" t="s">
        <v>4</v>
      </c>
      <c r="E15" s="37" t="s">
        <v>5</v>
      </c>
      <c r="F15" s="37" t="s">
        <v>6</v>
      </c>
      <c r="G15" s="37" t="s">
        <v>7</v>
      </c>
      <c r="H15" s="37" t="s">
        <v>8</v>
      </c>
      <c r="I15" s="37" t="s">
        <v>9</v>
      </c>
      <c r="J15" s="37" t="s">
        <v>10</v>
      </c>
      <c r="K15" s="37" t="s">
        <v>11</v>
      </c>
      <c r="L15" s="37" t="s">
        <v>12</v>
      </c>
      <c r="M15" s="37" t="s">
        <v>13</v>
      </c>
      <c r="N15" s="37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35">
      <c r="A16" s="38">
        <v>2984374</v>
      </c>
      <c r="B16" s="38" t="s">
        <v>474</v>
      </c>
      <c r="C16" s="39" t="s">
        <v>475</v>
      </c>
      <c r="D16" s="40" t="s">
        <v>14</v>
      </c>
      <c r="E16" s="40" t="s">
        <v>54</v>
      </c>
      <c r="F16" s="40" t="s">
        <v>472</v>
      </c>
      <c r="G16" s="40" t="s">
        <v>473</v>
      </c>
      <c r="H16" s="40" t="s">
        <v>472</v>
      </c>
      <c r="I16" s="40" t="s">
        <v>324</v>
      </c>
      <c r="J16" s="40" t="s">
        <v>352</v>
      </c>
      <c r="K16" s="41">
        <v>87</v>
      </c>
      <c r="L16" s="40">
        <v>600677</v>
      </c>
      <c r="M16" s="40">
        <v>474589</v>
      </c>
      <c r="N16" s="40">
        <v>1</v>
      </c>
      <c r="O16" s="42"/>
      <c r="P16" s="42"/>
      <c r="Q16" s="42"/>
      <c r="R16" s="17">
        <f>ROUND(Q16*0.23,2)</f>
        <v>0</v>
      </c>
      <c r="S16" s="27">
        <f>ROUND(Q16,2)+R16</f>
        <v>0</v>
      </c>
      <c r="T16" s="42"/>
      <c r="U16" s="42"/>
      <c r="V16" s="17">
        <f>ROUND(U16*0.23,2)</f>
        <v>0</v>
      </c>
      <c r="W16" s="27">
        <f>ROUND(U16,2)+V16</f>
        <v>0</v>
      </c>
    </row>
    <row r="17" spans="1:23" x14ac:dyDescent="0.35">
      <c r="A17" s="38">
        <v>2991572</v>
      </c>
      <c r="B17" s="38" t="s">
        <v>2572</v>
      </c>
      <c r="C17" s="39" t="s">
        <v>2573</v>
      </c>
      <c r="D17" s="40" t="s">
        <v>14</v>
      </c>
      <c r="E17" s="40" t="s">
        <v>54</v>
      </c>
      <c r="F17" s="40" t="s">
        <v>55</v>
      </c>
      <c r="G17" s="40" t="s">
        <v>2569</v>
      </c>
      <c r="H17" s="40" t="s">
        <v>55</v>
      </c>
      <c r="I17" s="40" t="s">
        <v>350</v>
      </c>
      <c r="J17" s="40" t="s">
        <v>351</v>
      </c>
      <c r="K17" s="41">
        <v>31</v>
      </c>
      <c r="L17" s="40">
        <v>610878</v>
      </c>
      <c r="M17" s="40">
        <v>471531</v>
      </c>
      <c r="N17" s="40">
        <v>1</v>
      </c>
      <c r="O17" s="42"/>
      <c r="P17" s="42"/>
      <c r="Q17" s="42"/>
      <c r="R17" s="17">
        <f t="shared" ref="R17:R22" si="1">ROUND(Q17*0.23,2)</f>
        <v>0</v>
      </c>
      <c r="S17" s="27">
        <f t="shared" ref="S17:S22" si="2">ROUND(Q17,2)+R17</f>
        <v>0</v>
      </c>
      <c r="T17" s="42"/>
      <c r="U17" s="42"/>
      <c r="V17" s="17">
        <f t="shared" ref="V17:V22" si="3">ROUND(U17*0.23,2)</f>
        <v>0</v>
      </c>
      <c r="W17" s="27">
        <f t="shared" ref="W17:W22" si="4">ROUND(U17,2)+V17</f>
        <v>0</v>
      </c>
    </row>
    <row r="18" spans="1:23" x14ac:dyDescent="0.35">
      <c r="A18" s="38">
        <v>2987855</v>
      </c>
      <c r="B18" s="38" t="s">
        <v>2584</v>
      </c>
      <c r="C18" s="39" t="s">
        <v>2585</v>
      </c>
      <c r="D18" s="40" t="s">
        <v>14</v>
      </c>
      <c r="E18" s="40" t="s">
        <v>54</v>
      </c>
      <c r="F18" s="40" t="s">
        <v>55</v>
      </c>
      <c r="G18" s="40" t="s">
        <v>2569</v>
      </c>
      <c r="H18" s="40" t="s">
        <v>55</v>
      </c>
      <c r="I18" s="40" t="s">
        <v>2586</v>
      </c>
      <c r="J18" s="40" t="s">
        <v>2587</v>
      </c>
      <c r="K18" s="41" t="s">
        <v>2588</v>
      </c>
      <c r="L18" s="40">
        <v>611554</v>
      </c>
      <c r="M18" s="40">
        <v>472397</v>
      </c>
      <c r="N18" s="40">
        <v>1</v>
      </c>
      <c r="O18" s="42"/>
      <c r="P18" s="42"/>
      <c r="Q18" s="42"/>
      <c r="R18" s="17">
        <f t="shared" si="1"/>
        <v>0</v>
      </c>
      <c r="S18" s="27">
        <f t="shared" si="2"/>
        <v>0</v>
      </c>
      <c r="T18" s="42"/>
      <c r="U18" s="42"/>
      <c r="V18" s="17">
        <f t="shared" si="3"/>
        <v>0</v>
      </c>
      <c r="W18" s="27">
        <f t="shared" si="4"/>
        <v>0</v>
      </c>
    </row>
    <row r="19" spans="1:23" x14ac:dyDescent="0.35">
      <c r="A19" s="38">
        <v>2982447</v>
      </c>
      <c r="B19" s="38" t="s">
        <v>2738</v>
      </c>
      <c r="C19" s="39" t="s">
        <v>2739</v>
      </c>
      <c r="D19" s="40" t="s">
        <v>14</v>
      </c>
      <c r="E19" s="40" t="s">
        <v>54</v>
      </c>
      <c r="F19" s="40" t="s">
        <v>2735</v>
      </c>
      <c r="G19" s="40" t="s">
        <v>2736</v>
      </c>
      <c r="H19" s="40" t="s">
        <v>2735</v>
      </c>
      <c r="I19" s="40" t="s">
        <v>417</v>
      </c>
      <c r="J19" s="40" t="s">
        <v>418</v>
      </c>
      <c r="K19" s="41">
        <v>69</v>
      </c>
      <c r="L19" s="40">
        <v>615012</v>
      </c>
      <c r="M19" s="40">
        <v>474147</v>
      </c>
      <c r="N19" s="40">
        <v>1</v>
      </c>
      <c r="O19" s="42"/>
      <c r="P19" s="42"/>
      <c r="Q19" s="42"/>
      <c r="R19" s="17">
        <f t="shared" si="1"/>
        <v>0</v>
      </c>
      <c r="S19" s="27">
        <f t="shared" si="2"/>
        <v>0</v>
      </c>
      <c r="T19" s="42"/>
      <c r="U19" s="42"/>
      <c r="V19" s="17">
        <f t="shared" si="3"/>
        <v>0</v>
      </c>
      <c r="W19" s="27">
        <f t="shared" si="4"/>
        <v>0</v>
      </c>
    </row>
    <row r="20" spans="1:23" x14ac:dyDescent="0.35">
      <c r="A20" s="38">
        <v>2982475</v>
      </c>
      <c r="B20" s="38" t="s">
        <v>2740</v>
      </c>
      <c r="C20" s="39" t="s">
        <v>2741</v>
      </c>
      <c r="D20" s="40" t="s">
        <v>14</v>
      </c>
      <c r="E20" s="40" t="s">
        <v>54</v>
      </c>
      <c r="F20" s="40" t="s">
        <v>2735</v>
      </c>
      <c r="G20" s="40" t="s">
        <v>2736</v>
      </c>
      <c r="H20" s="40" t="s">
        <v>2735</v>
      </c>
      <c r="I20" s="40" t="s">
        <v>2742</v>
      </c>
      <c r="J20" s="40" t="s">
        <v>2743</v>
      </c>
      <c r="K20" s="41">
        <v>20</v>
      </c>
      <c r="L20" s="40">
        <v>614016</v>
      </c>
      <c r="M20" s="40">
        <v>474836</v>
      </c>
      <c r="N20" s="40">
        <v>1</v>
      </c>
      <c r="O20" s="42"/>
      <c r="P20" s="42"/>
      <c r="Q20" s="42"/>
      <c r="R20" s="17">
        <f t="shared" si="1"/>
        <v>0</v>
      </c>
      <c r="S20" s="27">
        <f t="shared" si="2"/>
        <v>0</v>
      </c>
      <c r="T20" s="42"/>
      <c r="U20" s="42"/>
      <c r="V20" s="17">
        <f t="shared" si="3"/>
        <v>0</v>
      </c>
      <c r="W20" s="27">
        <f t="shared" si="4"/>
        <v>0</v>
      </c>
    </row>
    <row r="21" spans="1:23" x14ac:dyDescent="0.35">
      <c r="A21" s="38">
        <v>2982538</v>
      </c>
      <c r="B21" s="38" t="s">
        <v>2744</v>
      </c>
      <c r="C21" s="39" t="s">
        <v>2745</v>
      </c>
      <c r="D21" s="40" t="s">
        <v>14</v>
      </c>
      <c r="E21" s="40" t="s">
        <v>54</v>
      </c>
      <c r="F21" s="40" t="s">
        <v>2735</v>
      </c>
      <c r="G21" s="40" t="s">
        <v>2736</v>
      </c>
      <c r="H21" s="40" t="s">
        <v>2735</v>
      </c>
      <c r="I21" s="40" t="s">
        <v>2746</v>
      </c>
      <c r="J21" s="40" t="s">
        <v>2747</v>
      </c>
      <c r="K21" s="41">
        <v>14</v>
      </c>
      <c r="L21" s="40">
        <v>614125</v>
      </c>
      <c r="M21" s="40">
        <v>474677</v>
      </c>
      <c r="N21" s="40">
        <v>1</v>
      </c>
      <c r="O21" s="42"/>
      <c r="P21" s="42"/>
      <c r="Q21" s="42"/>
      <c r="R21" s="17">
        <f t="shared" si="1"/>
        <v>0</v>
      </c>
      <c r="S21" s="27">
        <f t="shared" si="2"/>
        <v>0</v>
      </c>
      <c r="T21" s="42"/>
      <c r="U21" s="42"/>
      <c r="V21" s="17">
        <f t="shared" si="3"/>
        <v>0</v>
      </c>
      <c r="W21" s="27">
        <f t="shared" si="4"/>
        <v>0</v>
      </c>
    </row>
    <row r="22" spans="1:23" x14ac:dyDescent="0.35">
      <c r="A22" s="38">
        <v>2982664</v>
      </c>
      <c r="B22" s="38" t="s">
        <v>2748</v>
      </c>
      <c r="C22" s="39" t="s">
        <v>2749</v>
      </c>
      <c r="D22" s="40" t="s">
        <v>14</v>
      </c>
      <c r="E22" s="40" t="s">
        <v>54</v>
      </c>
      <c r="F22" s="40" t="s">
        <v>2735</v>
      </c>
      <c r="G22" s="40" t="s">
        <v>2736</v>
      </c>
      <c r="H22" s="40" t="s">
        <v>2735</v>
      </c>
      <c r="I22" s="40" t="s">
        <v>2750</v>
      </c>
      <c r="J22" s="40" t="s">
        <v>2751</v>
      </c>
      <c r="K22" s="41">
        <v>3</v>
      </c>
      <c r="L22" s="40">
        <v>614593</v>
      </c>
      <c r="M22" s="40">
        <v>474925</v>
      </c>
      <c r="N22" s="40">
        <v>1</v>
      </c>
      <c r="O22" s="42"/>
      <c r="P22" s="42"/>
      <c r="Q22" s="42"/>
      <c r="R22" s="17">
        <f t="shared" si="1"/>
        <v>0</v>
      </c>
      <c r="S22" s="27">
        <f t="shared" si="2"/>
        <v>0</v>
      </c>
      <c r="T22" s="42"/>
      <c r="U22" s="42"/>
      <c r="V22" s="17">
        <f t="shared" si="3"/>
        <v>0</v>
      </c>
      <c r="W22" s="27">
        <f t="shared" si="4"/>
        <v>0</v>
      </c>
    </row>
  </sheetData>
  <sheetProtection algorithmName="SHA-512" hashValue="7n1NcNuU6k/iHMTAddx+6a+tXFwmjYSihFCMU5fE+fjoYiWsgqjXtPLZL9m9PCADrVF5GZg5JO1y6STvEK3uEw==" saltValue="8ElnZEnY5oeUiepUNh20qg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4"/>
  <sheetViews>
    <sheetView topLeftCell="A7" workbookViewId="0">
      <selection activeCell="T16" sqref="T16:U24"/>
    </sheetView>
  </sheetViews>
  <sheetFormatPr defaultColWidth="8.7265625" defaultRowHeight="14.5" x14ac:dyDescent="0.35"/>
  <cols>
    <col min="1" max="1" width="8.7265625" style="4"/>
    <col min="2" max="2" width="12.54296875" style="4" customWidth="1"/>
    <col min="3" max="11" width="8.7265625" style="4"/>
    <col min="12" max="12" width="14.54296875" style="4" customWidth="1"/>
    <col min="13" max="14" width="8.7265625" style="4"/>
    <col min="15" max="15" width="15.453125" style="4" customWidth="1"/>
    <col min="16" max="16" width="12.81640625" style="4" customWidth="1"/>
    <col min="17" max="17" width="19.54296875" style="4" customWidth="1"/>
    <col min="18" max="18" width="8.7265625" style="4"/>
    <col min="19" max="19" width="14.26953125" style="4" customWidth="1"/>
    <col min="20" max="20" width="8.7265625" style="4"/>
    <col min="21" max="21" width="18.81640625" style="4" customWidth="1"/>
    <col min="22" max="22" width="8.7265625" style="4"/>
    <col min="23" max="23" width="15.26953125" style="4" customWidth="1"/>
    <col min="24" max="16384" width="8.7265625" style="4"/>
  </cols>
  <sheetData>
    <row r="1" spans="1:23" ht="15" thickBot="1" x14ac:dyDescent="0.4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" thickTop="1" x14ac:dyDescent="0.35">
      <c r="A2" s="1">
        <v>8</v>
      </c>
      <c r="B2" s="1">
        <f>M14</f>
        <v>9</v>
      </c>
      <c r="C2" s="1" t="str">
        <f>E16</f>
        <v>GRODZISKI</v>
      </c>
      <c r="D2" s="1"/>
      <c r="E2" s="1"/>
      <c r="F2" s="1"/>
      <c r="G2" s="112" t="s">
        <v>3787</v>
      </c>
      <c r="H2" s="113"/>
      <c r="I2" s="114"/>
      <c r="J2" s="115" t="s">
        <v>3788</v>
      </c>
      <c r="K2" s="116"/>
      <c r="L2" s="117"/>
      <c r="Q2" s="5"/>
      <c r="R2" s="5"/>
      <c r="S2" s="5"/>
      <c r="T2" s="5"/>
    </row>
    <row r="3" spans="1:23" x14ac:dyDescent="0.3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2" x14ac:dyDescent="0.35">
      <c r="A4" s="118" t="s">
        <v>3795</v>
      </c>
      <c r="B4" s="118"/>
      <c r="C4" s="118"/>
      <c r="D4" s="118"/>
      <c r="E4" s="118"/>
      <c r="F4" s="10" t="s">
        <v>3796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106" t="s">
        <v>3797</v>
      </c>
      <c r="O4" s="107"/>
      <c r="P4" s="14">
        <v>1</v>
      </c>
      <c r="Q4" s="88"/>
      <c r="R4" s="89"/>
      <c r="S4" s="89"/>
      <c r="T4" s="89"/>
      <c r="U4" s="89"/>
      <c r="V4" s="90"/>
    </row>
    <row r="5" spans="1:23" ht="42" x14ac:dyDescent="0.35">
      <c r="A5" s="118" t="s">
        <v>3798</v>
      </c>
      <c r="B5" s="118"/>
      <c r="C5" s="118"/>
      <c r="D5" s="118"/>
      <c r="E5" s="118"/>
      <c r="F5" s="10" t="s">
        <v>3799</v>
      </c>
      <c r="G5" s="11">
        <f>ROUND(J5/M14/60,2)</f>
        <v>0</v>
      </c>
      <c r="H5" s="12">
        <f>ROUND(K5/M14/60,0)</f>
        <v>0</v>
      </c>
      <c r="I5" s="13">
        <f>G4+H4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106"/>
      <c r="O5" s="107"/>
      <c r="P5" s="14">
        <v>2</v>
      </c>
      <c r="Q5" s="88"/>
      <c r="R5" s="89"/>
      <c r="S5" s="89"/>
      <c r="T5" s="89"/>
      <c r="U5" s="89"/>
      <c r="V5" s="90"/>
    </row>
    <row r="6" spans="1:23" ht="64" x14ac:dyDescent="0.35">
      <c r="A6" s="108" t="s">
        <v>3800</v>
      </c>
      <c r="B6" s="108"/>
      <c r="C6" s="108"/>
      <c r="D6" s="108"/>
      <c r="E6" s="108"/>
      <c r="F6" s="3" t="s">
        <v>3801</v>
      </c>
      <c r="G6" s="15"/>
      <c r="H6" s="12">
        <f t="shared" ref="H6:H10" si="0">G6*0.23</f>
        <v>0</v>
      </c>
      <c r="I6" s="31">
        <f>ROUND(G6+H6,2)</f>
        <v>0</v>
      </c>
      <c r="J6" s="109" t="s">
        <v>3802</v>
      </c>
      <c r="K6" s="110"/>
      <c r="L6" s="111"/>
      <c r="P6" s="9" t="s">
        <v>3793</v>
      </c>
      <c r="Q6" s="1" t="s">
        <v>3794</v>
      </c>
      <c r="S6" s="5"/>
      <c r="T6" s="5"/>
    </row>
    <row r="7" spans="1:23" ht="64" x14ac:dyDescent="0.35">
      <c r="A7" s="108" t="s">
        <v>3803</v>
      </c>
      <c r="B7" s="108"/>
      <c r="C7" s="108"/>
      <c r="D7" s="108"/>
      <c r="E7" s="108"/>
      <c r="F7" s="3" t="s">
        <v>3804</v>
      </c>
      <c r="G7" s="15"/>
      <c r="H7" s="12">
        <f t="shared" si="0"/>
        <v>0</v>
      </c>
      <c r="I7" s="31">
        <f>ROUND(G6+H6,2)</f>
        <v>0</v>
      </c>
      <c r="J7" s="109" t="s">
        <v>3802</v>
      </c>
      <c r="K7" s="110"/>
      <c r="L7" s="111"/>
      <c r="P7" s="9"/>
      <c r="Q7" s="1"/>
      <c r="S7" s="5"/>
      <c r="T7" s="5"/>
    </row>
    <row r="8" spans="1:23" ht="53.5" x14ac:dyDescent="0.35">
      <c r="A8" s="108" t="s">
        <v>3805</v>
      </c>
      <c r="B8" s="108"/>
      <c r="C8" s="108"/>
      <c r="D8" s="108"/>
      <c r="E8" s="108"/>
      <c r="F8" s="3" t="s">
        <v>3806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106" t="s">
        <v>3807</v>
      </c>
      <c r="O8" s="107"/>
      <c r="P8" s="14">
        <v>1</v>
      </c>
      <c r="Q8" s="88"/>
      <c r="R8" s="89"/>
      <c r="S8" s="89"/>
      <c r="T8" s="89"/>
      <c r="U8" s="89"/>
      <c r="V8" s="90"/>
    </row>
    <row r="9" spans="1:23" ht="43" x14ac:dyDescent="0.35">
      <c r="A9" s="91" t="s">
        <v>3808</v>
      </c>
      <c r="B9" s="91"/>
      <c r="C9" s="91"/>
      <c r="D9" s="91"/>
      <c r="E9" s="91"/>
      <c r="F9" s="3" t="s">
        <v>3809</v>
      </c>
      <c r="G9" s="15"/>
      <c r="H9" s="12">
        <f t="shared" si="0"/>
        <v>0</v>
      </c>
      <c r="I9" s="31">
        <f>ROUND(G9+H9,2)</f>
        <v>0</v>
      </c>
      <c r="J9" s="92" t="s">
        <v>3802</v>
      </c>
      <c r="K9" s="93"/>
      <c r="L9" s="94"/>
      <c r="M9" s="1"/>
      <c r="N9" s="16"/>
      <c r="W9" s="17"/>
    </row>
    <row r="10" spans="1:23" ht="54" thickBot="1" x14ac:dyDescent="0.4">
      <c r="A10" s="91" t="s">
        <v>3810</v>
      </c>
      <c r="B10" s="91"/>
      <c r="C10" s="91"/>
      <c r="D10" s="91"/>
      <c r="E10" s="91"/>
      <c r="F10" s="3" t="s">
        <v>3811</v>
      </c>
      <c r="G10" s="18"/>
      <c r="H10" s="19">
        <f t="shared" si="0"/>
        <v>0</v>
      </c>
      <c r="I10" s="31">
        <f>ROUND(G10+H10,2)</f>
        <v>0</v>
      </c>
      <c r="J10" s="95" t="s">
        <v>3802</v>
      </c>
      <c r="K10" s="96"/>
      <c r="L10" s="97"/>
      <c r="M10" s="1"/>
      <c r="N10" s="1"/>
    </row>
    <row r="11" spans="1:23" ht="15" thickTop="1" x14ac:dyDescent="0.35">
      <c r="A11" s="20"/>
      <c r="B11" s="20"/>
      <c r="C11" s="20"/>
      <c r="D11" s="20"/>
      <c r="H11" s="20"/>
      <c r="I11" s="98"/>
      <c r="J11" s="99"/>
      <c r="K11" s="99"/>
      <c r="L11" s="100"/>
      <c r="M11" s="33" t="s">
        <v>3812</v>
      </c>
      <c r="N11" s="34"/>
      <c r="O11" s="1"/>
      <c r="P11" s="1"/>
      <c r="Q11" s="1"/>
      <c r="R11" s="1"/>
      <c r="S11" s="1"/>
      <c r="T11" s="1"/>
      <c r="U11" s="1"/>
      <c r="V11" s="21"/>
    </row>
    <row r="12" spans="1:23" ht="15" thickBot="1" x14ac:dyDescent="0.4">
      <c r="A12" s="20"/>
      <c r="B12" s="20"/>
      <c r="C12" s="20"/>
      <c r="D12" s="20"/>
      <c r="H12" s="22" t="s">
        <v>3813</v>
      </c>
      <c r="I12" s="101"/>
      <c r="J12" s="102"/>
      <c r="K12" s="102"/>
      <c r="L12" s="103"/>
      <c r="M12" s="104" t="s">
        <v>3814</v>
      </c>
      <c r="N12" s="105"/>
      <c r="O12" s="105"/>
      <c r="P12" s="105"/>
      <c r="Q12" s="105"/>
      <c r="R12" s="105"/>
      <c r="S12" s="105"/>
      <c r="T12" s="105"/>
      <c r="U12" s="105"/>
      <c r="V12" s="105"/>
    </row>
    <row r="13" spans="1:23" ht="15" thickTop="1" x14ac:dyDescent="0.35"/>
    <row r="14" spans="1:23" ht="34.5" customHeight="1" x14ac:dyDescent="0.3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9</v>
      </c>
      <c r="N14" s="25">
        <f>SUM(N16:N400)</f>
        <v>9</v>
      </c>
      <c r="P14" s="86" t="s">
        <v>3815</v>
      </c>
      <c r="Q14" s="87"/>
      <c r="R14" s="87"/>
      <c r="S14" s="87"/>
      <c r="T14" s="86" t="s">
        <v>3816</v>
      </c>
      <c r="U14" s="87"/>
      <c r="V14" s="87"/>
      <c r="W14" s="87"/>
    </row>
    <row r="15" spans="1:23" ht="73.5" x14ac:dyDescent="0.35">
      <c r="A15" s="35" t="s">
        <v>1</v>
      </c>
      <c r="B15" s="35" t="s">
        <v>2</v>
      </c>
      <c r="C15" s="36" t="s">
        <v>3</v>
      </c>
      <c r="D15" s="37" t="s">
        <v>4</v>
      </c>
      <c r="E15" s="37" t="s">
        <v>5</v>
      </c>
      <c r="F15" s="37" t="s">
        <v>6</v>
      </c>
      <c r="G15" s="37" t="s">
        <v>7</v>
      </c>
      <c r="H15" s="37" t="s">
        <v>8</v>
      </c>
      <c r="I15" s="37" t="s">
        <v>9</v>
      </c>
      <c r="J15" s="37" t="s">
        <v>10</v>
      </c>
      <c r="K15" s="37" t="s">
        <v>11</v>
      </c>
      <c r="L15" s="37" t="s">
        <v>12</v>
      </c>
      <c r="M15" s="37" t="s">
        <v>13</v>
      </c>
      <c r="N15" s="37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35">
      <c r="A16" s="38">
        <v>2987688</v>
      </c>
      <c r="B16" s="38" t="s">
        <v>2567</v>
      </c>
      <c r="C16" s="39" t="s">
        <v>2568</v>
      </c>
      <c r="D16" s="40" t="s">
        <v>14</v>
      </c>
      <c r="E16" s="40" t="s">
        <v>54</v>
      </c>
      <c r="F16" s="40" t="s">
        <v>55</v>
      </c>
      <c r="G16" s="40" t="s">
        <v>2569</v>
      </c>
      <c r="H16" s="40" t="s">
        <v>55</v>
      </c>
      <c r="I16" s="40" t="s">
        <v>411</v>
      </c>
      <c r="J16" s="40" t="s">
        <v>412</v>
      </c>
      <c r="K16" s="41">
        <v>48</v>
      </c>
      <c r="L16" s="40">
        <v>611041</v>
      </c>
      <c r="M16" s="40">
        <v>472686</v>
      </c>
      <c r="N16" s="40">
        <v>1</v>
      </c>
      <c r="O16" s="42"/>
      <c r="P16" s="42"/>
      <c r="Q16" s="42"/>
      <c r="R16" s="17">
        <f>ROUND(Q16*0.23,2)</f>
        <v>0</v>
      </c>
      <c r="S16" s="27">
        <f>ROUND(Q16,2)+R16</f>
        <v>0</v>
      </c>
      <c r="T16" s="42"/>
      <c r="U16" s="42"/>
      <c r="V16" s="17">
        <f>ROUND(U16*0.23,2)</f>
        <v>0</v>
      </c>
      <c r="W16" s="27">
        <f>ROUND(U16,2)+V16</f>
        <v>0</v>
      </c>
    </row>
    <row r="17" spans="1:23" x14ac:dyDescent="0.35">
      <c r="A17" s="38">
        <v>8126480</v>
      </c>
      <c r="B17" s="38" t="s">
        <v>2570</v>
      </c>
      <c r="C17" s="39" t="s">
        <v>2571</v>
      </c>
      <c r="D17" s="40" t="s">
        <v>14</v>
      </c>
      <c r="E17" s="40" t="s">
        <v>54</v>
      </c>
      <c r="F17" s="40" t="s">
        <v>55</v>
      </c>
      <c r="G17" s="40" t="s">
        <v>2569</v>
      </c>
      <c r="H17" s="40" t="s">
        <v>55</v>
      </c>
      <c r="I17" s="40" t="s">
        <v>151</v>
      </c>
      <c r="J17" s="40" t="s">
        <v>152</v>
      </c>
      <c r="K17" s="41">
        <v>33</v>
      </c>
      <c r="L17" s="40">
        <v>612001</v>
      </c>
      <c r="M17" s="40">
        <v>472984</v>
      </c>
      <c r="N17" s="40">
        <v>1</v>
      </c>
      <c r="O17" s="42"/>
      <c r="P17" s="42"/>
      <c r="Q17" s="42"/>
      <c r="R17" s="17">
        <f t="shared" ref="R17:R24" si="1">ROUND(Q17*0.23,2)</f>
        <v>0</v>
      </c>
      <c r="S17" s="27">
        <f t="shared" ref="S17:S24" si="2">ROUND(Q17,2)+R17</f>
        <v>0</v>
      </c>
      <c r="T17" s="42"/>
      <c r="U17" s="42"/>
      <c r="V17" s="17">
        <f t="shared" ref="V17:V24" si="3">ROUND(U17*0.23,2)</f>
        <v>0</v>
      </c>
      <c r="W17" s="27">
        <f t="shared" ref="W17:W24" si="4">ROUND(U17,2)+V17</f>
        <v>0</v>
      </c>
    </row>
    <row r="18" spans="1:23" x14ac:dyDescent="0.35">
      <c r="A18" s="38">
        <v>2987581</v>
      </c>
      <c r="B18" s="38" t="s">
        <v>2574</v>
      </c>
      <c r="C18" s="39" t="s">
        <v>2575</v>
      </c>
      <c r="D18" s="40" t="s">
        <v>14</v>
      </c>
      <c r="E18" s="40" t="s">
        <v>54</v>
      </c>
      <c r="F18" s="40" t="s">
        <v>55</v>
      </c>
      <c r="G18" s="40" t="s">
        <v>2569</v>
      </c>
      <c r="H18" s="40" t="s">
        <v>55</v>
      </c>
      <c r="I18" s="40" t="s">
        <v>413</v>
      </c>
      <c r="J18" s="40" t="s">
        <v>414</v>
      </c>
      <c r="K18" s="41">
        <v>4</v>
      </c>
      <c r="L18" s="40">
        <v>610940</v>
      </c>
      <c r="M18" s="40">
        <v>472408</v>
      </c>
      <c r="N18" s="40">
        <v>1</v>
      </c>
      <c r="O18" s="42"/>
      <c r="P18" s="42"/>
      <c r="Q18" s="42"/>
      <c r="R18" s="17">
        <f t="shared" si="1"/>
        <v>0</v>
      </c>
      <c r="S18" s="27">
        <f t="shared" si="2"/>
        <v>0</v>
      </c>
      <c r="T18" s="42"/>
      <c r="U18" s="42"/>
      <c r="V18" s="17">
        <f t="shared" si="3"/>
        <v>0</v>
      </c>
      <c r="W18" s="27">
        <f t="shared" si="4"/>
        <v>0</v>
      </c>
    </row>
    <row r="19" spans="1:23" x14ac:dyDescent="0.35">
      <c r="A19" s="38">
        <v>2991888</v>
      </c>
      <c r="B19" s="38" t="s">
        <v>2580</v>
      </c>
      <c r="C19" s="39" t="s">
        <v>2581</v>
      </c>
      <c r="D19" s="40" t="s">
        <v>14</v>
      </c>
      <c r="E19" s="40" t="s">
        <v>54</v>
      </c>
      <c r="F19" s="40" t="s">
        <v>55</v>
      </c>
      <c r="G19" s="40" t="s">
        <v>2569</v>
      </c>
      <c r="H19" s="40" t="s">
        <v>55</v>
      </c>
      <c r="I19" s="40" t="s">
        <v>2582</v>
      </c>
      <c r="J19" s="40" t="s">
        <v>2583</v>
      </c>
      <c r="K19" s="41">
        <v>8</v>
      </c>
      <c r="L19" s="40">
        <v>611865</v>
      </c>
      <c r="M19" s="40">
        <v>472325</v>
      </c>
      <c r="N19" s="40">
        <v>1</v>
      </c>
      <c r="O19" s="42"/>
      <c r="P19" s="42"/>
      <c r="Q19" s="42"/>
      <c r="R19" s="17">
        <f t="shared" si="1"/>
        <v>0</v>
      </c>
      <c r="S19" s="27">
        <f t="shared" si="2"/>
        <v>0</v>
      </c>
      <c r="T19" s="42"/>
      <c r="U19" s="42"/>
      <c r="V19" s="17">
        <f t="shared" si="3"/>
        <v>0</v>
      </c>
      <c r="W19" s="27">
        <f t="shared" si="4"/>
        <v>0</v>
      </c>
    </row>
    <row r="20" spans="1:23" x14ac:dyDescent="0.35">
      <c r="A20" s="38">
        <v>2992003</v>
      </c>
      <c r="B20" s="38" t="s">
        <v>2593</v>
      </c>
      <c r="C20" s="39" t="s">
        <v>2594</v>
      </c>
      <c r="D20" s="40" t="s">
        <v>14</v>
      </c>
      <c r="E20" s="40" t="s">
        <v>54</v>
      </c>
      <c r="F20" s="40" t="s">
        <v>55</v>
      </c>
      <c r="G20" s="40" t="s">
        <v>2569</v>
      </c>
      <c r="H20" s="40" t="s">
        <v>55</v>
      </c>
      <c r="I20" s="40" t="s">
        <v>2591</v>
      </c>
      <c r="J20" s="40" t="s">
        <v>2592</v>
      </c>
      <c r="K20" s="41" t="s">
        <v>201</v>
      </c>
      <c r="L20" s="40">
        <v>611439</v>
      </c>
      <c r="M20" s="40">
        <v>472208</v>
      </c>
      <c r="N20" s="40">
        <v>1</v>
      </c>
      <c r="O20" s="42"/>
      <c r="P20" s="42"/>
      <c r="Q20" s="42"/>
      <c r="R20" s="17">
        <f t="shared" si="1"/>
        <v>0</v>
      </c>
      <c r="S20" s="27">
        <f t="shared" si="2"/>
        <v>0</v>
      </c>
      <c r="T20" s="42"/>
      <c r="U20" s="42"/>
      <c r="V20" s="17">
        <f t="shared" si="3"/>
        <v>0</v>
      </c>
      <c r="W20" s="27">
        <f t="shared" si="4"/>
        <v>0</v>
      </c>
    </row>
    <row r="21" spans="1:23" x14ac:dyDescent="0.35">
      <c r="A21" s="38">
        <v>2987710</v>
      </c>
      <c r="B21" s="38" t="s">
        <v>2595</v>
      </c>
      <c r="C21" s="39" t="s">
        <v>2596</v>
      </c>
      <c r="D21" s="40" t="s">
        <v>14</v>
      </c>
      <c r="E21" s="40" t="s">
        <v>54</v>
      </c>
      <c r="F21" s="40" t="s">
        <v>55</v>
      </c>
      <c r="G21" s="40" t="s">
        <v>2569</v>
      </c>
      <c r="H21" s="40" t="s">
        <v>55</v>
      </c>
      <c r="I21" s="40" t="s">
        <v>2597</v>
      </c>
      <c r="J21" s="40" t="s">
        <v>2598</v>
      </c>
      <c r="K21" s="41">
        <v>6</v>
      </c>
      <c r="L21" s="40">
        <v>611138</v>
      </c>
      <c r="M21" s="40">
        <v>472551</v>
      </c>
      <c r="N21" s="40">
        <v>1</v>
      </c>
      <c r="O21" s="42"/>
      <c r="P21" s="42"/>
      <c r="Q21" s="42"/>
      <c r="R21" s="17">
        <f t="shared" si="1"/>
        <v>0</v>
      </c>
      <c r="S21" s="27">
        <f t="shared" si="2"/>
        <v>0</v>
      </c>
      <c r="T21" s="42"/>
      <c r="U21" s="42"/>
      <c r="V21" s="17">
        <f t="shared" si="3"/>
        <v>0</v>
      </c>
      <c r="W21" s="27">
        <f t="shared" si="4"/>
        <v>0</v>
      </c>
    </row>
    <row r="22" spans="1:23" x14ac:dyDescent="0.35">
      <c r="A22" s="38">
        <v>2992127</v>
      </c>
      <c r="B22" s="38" t="s">
        <v>2599</v>
      </c>
      <c r="C22" s="39" t="s">
        <v>2600</v>
      </c>
      <c r="D22" s="40" t="s">
        <v>14</v>
      </c>
      <c r="E22" s="40" t="s">
        <v>54</v>
      </c>
      <c r="F22" s="40" t="s">
        <v>55</v>
      </c>
      <c r="G22" s="40" t="s">
        <v>2569</v>
      </c>
      <c r="H22" s="40" t="s">
        <v>55</v>
      </c>
      <c r="I22" s="40" t="s">
        <v>2601</v>
      </c>
      <c r="J22" s="40" t="s">
        <v>2602</v>
      </c>
      <c r="K22" s="41">
        <v>3</v>
      </c>
      <c r="L22" s="40">
        <v>612204</v>
      </c>
      <c r="M22" s="40">
        <v>472958</v>
      </c>
      <c r="N22" s="40">
        <v>1</v>
      </c>
      <c r="O22" s="42"/>
      <c r="P22" s="42"/>
      <c r="Q22" s="42"/>
      <c r="R22" s="17">
        <f t="shared" si="1"/>
        <v>0</v>
      </c>
      <c r="S22" s="27">
        <f t="shared" si="2"/>
        <v>0</v>
      </c>
      <c r="T22" s="42"/>
      <c r="U22" s="42"/>
      <c r="V22" s="17">
        <f t="shared" si="3"/>
        <v>0</v>
      </c>
      <c r="W22" s="27">
        <f t="shared" si="4"/>
        <v>0</v>
      </c>
    </row>
    <row r="23" spans="1:23" x14ac:dyDescent="0.35">
      <c r="A23" s="38">
        <v>2982338</v>
      </c>
      <c r="B23" s="38" t="s">
        <v>2733</v>
      </c>
      <c r="C23" s="39" t="s">
        <v>2734</v>
      </c>
      <c r="D23" s="40" t="s">
        <v>14</v>
      </c>
      <c r="E23" s="40" t="s">
        <v>54</v>
      </c>
      <c r="F23" s="40" t="s">
        <v>2735</v>
      </c>
      <c r="G23" s="40" t="s">
        <v>2736</v>
      </c>
      <c r="H23" s="40" t="s">
        <v>2735</v>
      </c>
      <c r="I23" s="40" t="s">
        <v>153</v>
      </c>
      <c r="J23" s="40" t="s">
        <v>51</v>
      </c>
      <c r="K23" s="41" t="s">
        <v>2737</v>
      </c>
      <c r="L23" s="40">
        <v>613677</v>
      </c>
      <c r="M23" s="40">
        <v>474161</v>
      </c>
      <c r="N23" s="40">
        <v>1</v>
      </c>
      <c r="O23" s="42"/>
      <c r="P23" s="42"/>
      <c r="Q23" s="42"/>
      <c r="R23" s="17">
        <f t="shared" si="1"/>
        <v>0</v>
      </c>
      <c r="S23" s="27">
        <f t="shared" si="2"/>
        <v>0</v>
      </c>
      <c r="T23" s="42"/>
      <c r="U23" s="42"/>
      <c r="V23" s="17">
        <f t="shared" si="3"/>
        <v>0</v>
      </c>
      <c r="W23" s="27">
        <f t="shared" si="4"/>
        <v>0</v>
      </c>
    </row>
    <row r="24" spans="1:23" x14ac:dyDescent="0.35">
      <c r="A24" s="38">
        <v>2982700</v>
      </c>
      <c r="B24" s="38" t="s">
        <v>2752</v>
      </c>
      <c r="C24" s="39" t="s">
        <v>2753</v>
      </c>
      <c r="D24" s="40" t="s">
        <v>14</v>
      </c>
      <c r="E24" s="40" t="s">
        <v>54</v>
      </c>
      <c r="F24" s="40" t="s">
        <v>2735</v>
      </c>
      <c r="G24" s="40" t="s">
        <v>2736</v>
      </c>
      <c r="H24" s="40" t="s">
        <v>2735</v>
      </c>
      <c r="I24" s="40" t="s">
        <v>2754</v>
      </c>
      <c r="J24" s="40" t="s">
        <v>1327</v>
      </c>
      <c r="K24" s="41">
        <v>41</v>
      </c>
      <c r="L24" s="40">
        <v>614418</v>
      </c>
      <c r="M24" s="40">
        <v>474009</v>
      </c>
      <c r="N24" s="40">
        <v>1</v>
      </c>
      <c r="O24" s="42"/>
      <c r="P24" s="42"/>
      <c r="Q24" s="42"/>
      <c r="R24" s="17">
        <f t="shared" si="1"/>
        <v>0</v>
      </c>
      <c r="S24" s="27">
        <f t="shared" si="2"/>
        <v>0</v>
      </c>
      <c r="T24" s="42"/>
      <c r="U24" s="42"/>
      <c r="V24" s="17">
        <f t="shared" si="3"/>
        <v>0</v>
      </c>
      <c r="W24" s="27">
        <f t="shared" si="4"/>
        <v>0</v>
      </c>
    </row>
  </sheetData>
  <sheetProtection algorithmName="SHA-512" hashValue="rAo3FeueavcY46KD32vKWE9liayTtQWby4GwOFB0OsJxgo322vzd2O9PTANF8sXMYWfXlVCJHk5REoDvoBfx7A==" saltValue="Ta01kEKifDyLqpHIc/JcQg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6"/>
  <sheetViews>
    <sheetView topLeftCell="A4" workbookViewId="0">
      <selection activeCell="M15" sqref="M15"/>
    </sheetView>
  </sheetViews>
  <sheetFormatPr defaultColWidth="8.7265625" defaultRowHeight="14.5" x14ac:dyDescent="0.35"/>
  <cols>
    <col min="1" max="1" width="8.7265625" style="4"/>
    <col min="2" max="2" width="12.54296875" style="4" customWidth="1"/>
    <col min="3" max="11" width="8.7265625" style="4"/>
    <col min="12" max="12" width="14.54296875" style="4" customWidth="1"/>
    <col min="13" max="14" width="8.7265625" style="4"/>
    <col min="15" max="15" width="15.453125" style="4" customWidth="1"/>
    <col min="16" max="16" width="12.81640625" style="4" customWidth="1"/>
    <col min="17" max="17" width="19.54296875" style="4" customWidth="1"/>
    <col min="18" max="18" width="8.7265625" style="4"/>
    <col min="19" max="19" width="14.26953125" style="4" customWidth="1"/>
    <col min="20" max="20" width="8.7265625" style="4"/>
    <col min="21" max="21" width="18.81640625" style="4" customWidth="1"/>
    <col min="22" max="22" width="8.7265625" style="4"/>
    <col min="23" max="23" width="15.26953125" style="4" customWidth="1"/>
    <col min="24" max="16384" width="8.7265625" style="4"/>
  </cols>
  <sheetData>
    <row r="1" spans="1:23" ht="15" thickBot="1" x14ac:dyDescent="0.4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" thickTop="1" x14ac:dyDescent="0.35">
      <c r="A2" s="1">
        <v>7</v>
      </c>
      <c r="B2" s="1">
        <f>M14</f>
        <v>1</v>
      </c>
      <c r="C2" s="1" t="str">
        <f>E16</f>
        <v>GOSTYNIŃSKI</v>
      </c>
      <c r="D2" s="1"/>
      <c r="E2" s="1"/>
      <c r="F2" s="1"/>
      <c r="G2" s="112" t="s">
        <v>3787</v>
      </c>
      <c r="H2" s="113"/>
      <c r="I2" s="114"/>
      <c r="J2" s="115" t="s">
        <v>3788</v>
      </c>
      <c r="K2" s="116"/>
      <c r="L2" s="117"/>
      <c r="Q2" s="5"/>
      <c r="R2" s="5"/>
      <c r="S2" s="5"/>
      <c r="T2" s="5"/>
    </row>
    <row r="3" spans="1:23" x14ac:dyDescent="0.3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2" x14ac:dyDescent="0.35">
      <c r="A4" s="118" t="s">
        <v>3795</v>
      </c>
      <c r="B4" s="118"/>
      <c r="C4" s="118"/>
      <c r="D4" s="118"/>
      <c r="E4" s="118"/>
      <c r="F4" s="10" t="s">
        <v>3796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106" t="s">
        <v>3797</v>
      </c>
      <c r="O4" s="107"/>
      <c r="P4" s="14">
        <v>1</v>
      </c>
      <c r="Q4" s="88"/>
      <c r="R4" s="89"/>
      <c r="S4" s="89"/>
      <c r="T4" s="89"/>
      <c r="U4" s="89"/>
      <c r="V4" s="90"/>
    </row>
    <row r="5" spans="1:23" ht="42" x14ac:dyDescent="0.35">
      <c r="A5" s="118" t="s">
        <v>3798</v>
      </c>
      <c r="B5" s="118"/>
      <c r="C5" s="118"/>
      <c r="D5" s="118"/>
      <c r="E5" s="118"/>
      <c r="F5" s="10" t="s">
        <v>3799</v>
      </c>
      <c r="G5" s="11">
        <f>ROUND(J5/M14/60,2)</f>
        <v>0</v>
      </c>
      <c r="H5" s="12">
        <f>ROUND(K5/M14/60,0)</f>
        <v>0</v>
      </c>
      <c r="I5" s="13">
        <f>G4+H4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106"/>
      <c r="O5" s="107"/>
      <c r="P5" s="14">
        <v>2</v>
      </c>
      <c r="Q5" s="88"/>
      <c r="R5" s="89"/>
      <c r="S5" s="89"/>
      <c r="T5" s="89"/>
      <c r="U5" s="89"/>
      <c r="V5" s="90"/>
    </row>
    <row r="6" spans="1:23" ht="64" x14ac:dyDescent="0.35">
      <c r="A6" s="108" t="s">
        <v>3800</v>
      </c>
      <c r="B6" s="108"/>
      <c r="C6" s="108"/>
      <c r="D6" s="108"/>
      <c r="E6" s="108"/>
      <c r="F6" s="3" t="s">
        <v>3801</v>
      </c>
      <c r="G6" s="15"/>
      <c r="H6" s="12">
        <f t="shared" ref="H6:H10" si="0">G6*0.23</f>
        <v>0</v>
      </c>
      <c r="I6" s="31">
        <f>ROUND(G6+H6,2)</f>
        <v>0</v>
      </c>
      <c r="J6" s="109" t="s">
        <v>3802</v>
      </c>
      <c r="K6" s="110"/>
      <c r="L6" s="111"/>
      <c r="P6" s="9" t="s">
        <v>3793</v>
      </c>
      <c r="Q6" s="1" t="s">
        <v>3794</v>
      </c>
      <c r="S6" s="5"/>
      <c r="T6" s="5"/>
    </row>
    <row r="7" spans="1:23" ht="64" x14ac:dyDescent="0.35">
      <c r="A7" s="108" t="s">
        <v>3803</v>
      </c>
      <c r="B7" s="108"/>
      <c r="C7" s="108"/>
      <c r="D7" s="108"/>
      <c r="E7" s="108"/>
      <c r="F7" s="3" t="s">
        <v>3804</v>
      </c>
      <c r="G7" s="15"/>
      <c r="H7" s="12">
        <f t="shared" si="0"/>
        <v>0</v>
      </c>
      <c r="I7" s="31">
        <f>ROUND(G6+H6,2)</f>
        <v>0</v>
      </c>
      <c r="J7" s="109" t="s">
        <v>3802</v>
      </c>
      <c r="K7" s="110"/>
      <c r="L7" s="111"/>
      <c r="P7" s="9"/>
      <c r="Q7" s="1"/>
      <c r="S7" s="5"/>
      <c r="T7" s="5"/>
    </row>
    <row r="8" spans="1:23" ht="53.5" x14ac:dyDescent="0.35">
      <c r="A8" s="108" t="s">
        <v>3805</v>
      </c>
      <c r="B8" s="108"/>
      <c r="C8" s="108"/>
      <c r="D8" s="108"/>
      <c r="E8" s="108"/>
      <c r="F8" s="3" t="s">
        <v>3806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106" t="s">
        <v>3807</v>
      </c>
      <c r="O8" s="107"/>
      <c r="P8" s="14">
        <v>1</v>
      </c>
      <c r="Q8" s="88"/>
      <c r="R8" s="89"/>
      <c r="S8" s="89"/>
      <c r="T8" s="89"/>
      <c r="U8" s="89"/>
      <c r="V8" s="90"/>
    </row>
    <row r="9" spans="1:23" ht="43" x14ac:dyDescent="0.35">
      <c r="A9" s="91" t="s">
        <v>3808</v>
      </c>
      <c r="B9" s="91"/>
      <c r="C9" s="91"/>
      <c r="D9" s="91"/>
      <c r="E9" s="91"/>
      <c r="F9" s="3" t="s">
        <v>3809</v>
      </c>
      <c r="G9" s="15"/>
      <c r="H9" s="12">
        <f t="shared" si="0"/>
        <v>0</v>
      </c>
      <c r="I9" s="31">
        <f>ROUND(G9+H9,2)</f>
        <v>0</v>
      </c>
      <c r="J9" s="92" t="s">
        <v>3802</v>
      </c>
      <c r="K9" s="93"/>
      <c r="L9" s="94"/>
      <c r="M9" s="1"/>
      <c r="N9" s="16"/>
      <c r="W9" s="17"/>
    </row>
    <row r="10" spans="1:23" ht="54" thickBot="1" x14ac:dyDescent="0.4">
      <c r="A10" s="91" t="s">
        <v>3810</v>
      </c>
      <c r="B10" s="91"/>
      <c r="C10" s="91"/>
      <c r="D10" s="91"/>
      <c r="E10" s="91"/>
      <c r="F10" s="3" t="s">
        <v>3811</v>
      </c>
      <c r="G10" s="18"/>
      <c r="H10" s="19">
        <f t="shared" si="0"/>
        <v>0</v>
      </c>
      <c r="I10" s="31">
        <f>ROUND(G10+H10,2)</f>
        <v>0</v>
      </c>
      <c r="J10" s="95" t="s">
        <v>3802</v>
      </c>
      <c r="K10" s="96"/>
      <c r="L10" s="97"/>
      <c r="M10" s="1"/>
      <c r="N10" s="1"/>
    </row>
    <row r="11" spans="1:23" ht="15" thickTop="1" x14ac:dyDescent="0.35">
      <c r="A11" s="20"/>
      <c r="B11" s="20"/>
      <c r="C11" s="20"/>
      <c r="D11" s="20"/>
      <c r="H11" s="20"/>
      <c r="I11" s="98"/>
      <c r="J11" s="99"/>
      <c r="K11" s="99"/>
      <c r="L11" s="100"/>
      <c r="M11" s="33" t="s">
        <v>3812</v>
      </c>
      <c r="N11" s="34"/>
      <c r="O11" s="1"/>
      <c r="P11" s="1"/>
      <c r="Q11" s="1"/>
      <c r="R11" s="1"/>
      <c r="S11" s="1"/>
      <c r="T11" s="1"/>
      <c r="U11" s="1"/>
      <c r="V11" s="21"/>
    </row>
    <row r="12" spans="1:23" ht="15" thickBot="1" x14ac:dyDescent="0.4">
      <c r="A12" s="20"/>
      <c r="B12" s="20"/>
      <c r="C12" s="20"/>
      <c r="D12" s="20"/>
      <c r="H12" s="22" t="s">
        <v>3813</v>
      </c>
      <c r="I12" s="101"/>
      <c r="J12" s="102"/>
      <c r="K12" s="102"/>
      <c r="L12" s="103"/>
      <c r="M12" s="104" t="s">
        <v>3814</v>
      </c>
      <c r="N12" s="105"/>
      <c r="O12" s="105"/>
      <c r="P12" s="105"/>
      <c r="Q12" s="105"/>
      <c r="R12" s="105"/>
      <c r="S12" s="105"/>
      <c r="T12" s="105"/>
      <c r="U12" s="105"/>
      <c r="V12" s="105"/>
    </row>
    <row r="13" spans="1:23" ht="15" thickTop="1" x14ac:dyDescent="0.35"/>
    <row r="14" spans="1:23" ht="34.5" customHeight="1" x14ac:dyDescent="0.3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1</v>
      </c>
      <c r="N14" s="25">
        <f>SUM(N16:N400)</f>
        <v>1</v>
      </c>
      <c r="P14" s="86" t="s">
        <v>3815</v>
      </c>
      <c r="Q14" s="87"/>
      <c r="R14" s="87"/>
      <c r="S14" s="87"/>
      <c r="T14" s="86" t="s">
        <v>3816</v>
      </c>
      <c r="U14" s="87"/>
      <c r="V14" s="87"/>
      <c r="W14" s="87"/>
    </row>
    <row r="15" spans="1:23" ht="73.5" x14ac:dyDescent="0.35">
      <c r="A15" s="35" t="s">
        <v>1</v>
      </c>
      <c r="B15" s="35" t="s">
        <v>2</v>
      </c>
      <c r="C15" s="36" t="s">
        <v>3</v>
      </c>
      <c r="D15" s="37" t="s">
        <v>4</v>
      </c>
      <c r="E15" s="37" t="s">
        <v>5</v>
      </c>
      <c r="F15" s="37" t="s">
        <v>6</v>
      </c>
      <c r="G15" s="37" t="s">
        <v>7</v>
      </c>
      <c r="H15" s="37" t="s">
        <v>8</v>
      </c>
      <c r="I15" s="37" t="s">
        <v>9</v>
      </c>
      <c r="J15" s="37" t="s">
        <v>10</v>
      </c>
      <c r="K15" s="37" t="s">
        <v>11</v>
      </c>
      <c r="L15" s="37" t="s">
        <v>12</v>
      </c>
      <c r="M15" s="37" t="s">
        <v>13</v>
      </c>
      <c r="N15" s="37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35">
      <c r="A16" s="38">
        <v>2975778</v>
      </c>
      <c r="B16" s="38" t="s">
        <v>326</v>
      </c>
      <c r="C16" s="39" t="s">
        <v>327</v>
      </c>
      <c r="D16" s="40" t="s">
        <v>14</v>
      </c>
      <c r="E16" s="40" t="s">
        <v>315</v>
      </c>
      <c r="F16" s="40" t="s">
        <v>325</v>
      </c>
      <c r="G16" s="40" t="s">
        <v>328</v>
      </c>
      <c r="H16" s="40" t="s">
        <v>329</v>
      </c>
      <c r="I16" s="40" t="s">
        <v>330</v>
      </c>
      <c r="J16" s="40" t="s">
        <v>331</v>
      </c>
      <c r="K16" s="41">
        <v>4</v>
      </c>
      <c r="L16" s="40">
        <v>557500</v>
      </c>
      <c r="M16" s="40">
        <v>492970</v>
      </c>
      <c r="N16" s="41">
        <v>1</v>
      </c>
      <c r="O16" s="42"/>
      <c r="P16" s="42"/>
      <c r="Q16" s="42"/>
      <c r="R16" s="17">
        <f>ROUND(Q16*0.23,2)</f>
        <v>0</v>
      </c>
      <c r="S16" s="27">
        <f>ROUND(Q16,2)+R16</f>
        <v>0</v>
      </c>
      <c r="T16" s="42"/>
      <c r="U16" s="42"/>
      <c r="V16" s="17">
        <f>ROUND(U16*0.23,2)</f>
        <v>0</v>
      </c>
      <c r="W16" s="27">
        <f>ROUND(U16,2)+V16</f>
        <v>0</v>
      </c>
    </row>
  </sheetData>
  <sheetProtection algorithmName="SHA-512" hashValue="eSj7oxHEIvgrkyzkpF5+pliJ7KLI1SLuR1+qs3EnVjJYBvHJoRBkypvI/GqXjmDVfT8EVBs3LSLDZuBlldVkAQ==" saltValue="SgaecQIdvFKS1teDnwOh2A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6"/>
  <sheetViews>
    <sheetView topLeftCell="A4" workbookViewId="0">
      <selection activeCell="T16" sqref="T16:U16"/>
    </sheetView>
  </sheetViews>
  <sheetFormatPr defaultColWidth="8.7265625" defaultRowHeight="14.5" x14ac:dyDescent="0.35"/>
  <cols>
    <col min="1" max="1" width="8.7265625" style="4"/>
    <col min="2" max="2" width="12.54296875" style="4" customWidth="1"/>
    <col min="3" max="11" width="8.7265625" style="4"/>
    <col min="12" max="12" width="14.54296875" style="4" customWidth="1"/>
    <col min="13" max="14" width="8.7265625" style="4"/>
    <col min="15" max="15" width="15.453125" style="4" customWidth="1"/>
    <col min="16" max="16" width="12.81640625" style="4" customWidth="1"/>
    <col min="17" max="17" width="19.54296875" style="4" customWidth="1"/>
    <col min="18" max="18" width="8.7265625" style="4"/>
    <col min="19" max="19" width="14.26953125" style="4" customWidth="1"/>
    <col min="20" max="20" width="8.7265625" style="4"/>
    <col min="21" max="21" width="18.81640625" style="4" customWidth="1"/>
    <col min="22" max="22" width="8.7265625" style="4"/>
    <col min="23" max="23" width="15.26953125" style="4" customWidth="1"/>
    <col min="24" max="16384" width="8.7265625" style="4"/>
  </cols>
  <sheetData>
    <row r="1" spans="1:23" ht="15" thickBot="1" x14ac:dyDescent="0.4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" thickTop="1" x14ac:dyDescent="0.35">
      <c r="A2" s="1">
        <v>6</v>
      </c>
      <c r="B2" s="1">
        <f>M14</f>
        <v>1</v>
      </c>
      <c r="C2" s="1" t="str">
        <f>E16</f>
        <v>GARWOLIŃSKI</v>
      </c>
      <c r="D2" s="1"/>
      <c r="E2" s="1"/>
      <c r="F2" s="1"/>
      <c r="G2" s="112" t="s">
        <v>3787</v>
      </c>
      <c r="H2" s="113"/>
      <c r="I2" s="114"/>
      <c r="J2" s="115" t="s">
        <v>3788</v>
      </c>
      <c r="K2" s="116"/>
      <c r="L2" s="117"/>
      <c r="Q2" s="5"/>
      <c r="R2" s="5"/>
      <c r="S2" s="5"/>
      <c r="T2" s="5"/>
    </row>
    <row r="3" spans="1:23" x14ac:dyDescent="0.3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2" x14ac:dyDescent="0.35">
      <c r="A4" s="118" t="s">
        <v>3795</v>
      </c>
      <c r="B4" s="118"/>
      <c r="C4" s="118"/>
      <c r="D4" s="118"/>
      <c r="E4" s="118"/>
      <c r="F4" s="10" t="s">
        <v>3796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106" t="s">
        <v>3797</v>
      </c>
      <c r="O4" s="107"/>
      <c r="P4" s="14">
        <v>1</v>
      </c>
      <c r="Q4" s="88"/>
      <c r="R4" s="89"/>
      <c r="S4" s="89"/>
      <c r="T4" s="89"/>
      <c r="U4" s="89"/>
      <c r="V4" s="90"/>
    </row>
    <row r="5" spans="1:23" ht="42" x14ac:dyDescent="0.35">
      <c r="A5" s="118" t="s">
        <v>3798</v>
      </c>
      <c r="B5" s="118"/>
      <c r="C5" s="118"/>
      <c r="D5" s="118"/>
      <c r="E5" s="118"/>
      <c r="F5" s="10" t="s">
        <v>3799</v>
      </c>
      <c r="G5" s="11">
        <f>ROUND(J5/M14/60,2)</f>
        <v>0</v>
      </c>
      <c r="H5" s="12">
        <f>ROUND(K5/M14/60,0)</f>
        <v>0</v>
      </c>
      <c r="I5" s="13">
        <f>G4+H4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106"/>
      <c r="O5" s="107"/>
      <c r="P5" s="14">
        <v>2</v>
      </c>
      <c r="Q5" s="88"/>
      <c r="R5" s="89"/>
      <c r="S5" s="89"/>
      <c r="T5" s="89"/>
      <c r="U5" s="89"/>
      <c r="V5" s="90"/>
    </row>
    <row r="6" spans="1:23" ht="64" x14ac:dyDescent="0.35">
      <c r="A6" s="108" t="s">
        <v>3800</v>
      </c>
      <c r="B6" s="108"/>
      <c r="C6" s="108"/>
      <c r="D6" s="108"/>
      <c r="E6" s="108"/>
      <c r="F6" s="3" t="s">
        <v>3801</v>
      </c>
      <c r="G6" s="15"/>
      <c r="H6" s="12">
        <f t="shared" ref="H6:H10" si="0">G6*0.23</f>
        <v>0</v>
      </c>
      <c r="I6" s="31">
        <f>ROUND(G6+H6,2)</f>
        <v>0</v>
      </c>
      <c r="J6" s="109" t="s">
        <v>3802</v>
      </c>
      <c r="K6" s="110"/>
      <c r="L6" s="111"/>
      <c r="P6" s="9" t="s">
        <v>3793</v>
      </c>
      <c r="Q6" s="1" t="s">
        <v>3794</v>
      </c>
      <c r="S6" s="5"/>
      <c r="T6" s="5"/>
    </row>
    <row r="7" spans="1:23" ht="64" x14ac:dyDescent="0.35">
      <c r="A7" s="108" t="s">
        <v>3803</v>
      </c>
      <c r="B7" s="108"/>
      <c r="C7" s="108"/>
      <c r="D7" s="108"/>
      <c r="E7" s="108"/>
      <c r="F7" s="3" t="s">
        <v>3804</v>
      </c>
      <c r="G7" s="15"/>
      <c r="H7" s="12">
        <f t="shared" si="0"/>
        <v>0</v>
      </c>
      <c r="I7" s="31">
        <f>ROUND(G6+H6,2)</f>
        <v>0</v>
      </c>
      <c r="J7" s="109" t="s">
        <v>3802</v>
      </c>
      <c r="K7" s="110"/>
      <c r="L7" s="111"/>
      <c r="P7" s="9"/>
      <c r="Q7" s="1"/>
      <c r="S7" s="5"/>
      <c r="T7" s="5"/>
    </row>
    <row r="8" spans="1:23" ht="53.5" x14ac:dyDescent="0.35">
      <c r="A8" s="108" t="s">
        <v>3805</v>
      </c>
      <c r="B8" s="108"/>
      <c r="C8" s="108"/>
      <c r="D8" s="108"/>
      <c r="E8" s="108"/>
      <c r="F8" s="3" t="s">
        <v>3806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106" t="s">
        <v>3807</v>
      </c>
      <c r="O8" s="107"/>
      <c r="P8" s="14">
        <v>1</v>
      </c>
      <c r="Q8" s="88"/>
      <c r="R8" s="89"/>
      <c r="S8" s="89"/>
      <c r="T8" s="89"/>
      <c r="U8" s="89"/>
      <c r="V8" s="90"/>
    </row>
    <row r="9" spans="1:23" ht="43" x14ac:dyDescent="0.35">
      <c r="A9" s="91" t="s">
        <v>3808</v>
      </c>
      <c r="B9" s="91"/>
      <c r="C9" s="91"/>
      <c r="D9" s="91"/>
      <c r="E9" s="91"/>
      <c r="F9" s="3" t="s">
        <v>3809</v>
      </c>
      <c r="G9" s="15"/>
      <c r="H9" s="12">
        <f t="shared" si="0"/>
        <v>0</v>
      </c>
      <c r="I9" s="31">
        <f>ROUND(G9+H9,2)</f>
        <v>0</v>
      </c>
      <c r="J9" s="92" t="s">
        <v>3802</v>
      </c>
      <c r="K9" s="93"/>
      <c r="L9" s="94"/>
      <c r="M9" s="1"/>
      <c r="N9" s="16"/>
      <c r="W9" s="17"/>
    </row>
    <row r="10" spans="1:23" ht="54" thickBot="1" x14ac:dyDescent="0.4">
      <c r="A10" s="91" t="s">
        <v>3810</v>
      </c>
      <c r="B10" s="91"/>
      <c r="C10" s="91"/>
      <c r="D10" s="91"/>
      <c r="E10" s="91"/>
      <c r="F10" s="3" t="s">
        <v>3811</v>
      </c>
      <c r="G10" s="18"/>
      <c r="H10" s="19">
        <f t="shared" si="0"/>
        <v>0</v>
      </c>
      <c r="I10" s="31">
        <f>ROUND(G10+H10,2)</f>
        <v>0</v>
      </c>
      <c r="J10" s="95" t="s">
        <v>3802</v>
      </c>
      <c r="K10" s="96"/>
      <c r="L10" s="97"/>
      <c r="M10" s="1"/>
      <c r="N10" s="1"/>
    </row>
    <row r="11" spans="1:23" ht="15" thickTop="1" x14ac:dyDescent="0.35">
      <c r="A11" s="20"/>
      <c r="B11" s="20"/>
      <c r="C11" s="20"/>
      <c r="D11" s="20"/>
      <c r="H11" s="20"/>
      <c r="I11" s="98"/>
      <c r="J11" s="99"/>
      <c r="K11" s="99"/>
      <c r="L11" s="100"/>
      <c r="M11" s="33" t="s">
        <v>3812</v>
      </c>
      <c r="N11" s="34"/>
      <c r="O11" s="1"/>
      <c r="P11" s="1"/>
      <c r="Q11" s="1"/>
      <c r="R11" s="1"/>
      <c r="S11" s="1"/>
      <c r="T11" s="1"/>
      <c r="U11" s="1"/>
      <c r="V11" s="21"/>
    </row>
    <row r="12" spans="1:23" ht="15" thickBot="1" x14ac:dyDescent="0.4">
      <c r="A12" s="20"/>
      <c r="B12" s="20"/>
      <c r="C12" s="20"/>
      <c r="D12" s="20"/>
      <c r="H12" s="22" t="s">
        <v>3813</v>
      </c>
      <c r="I12" s="101"/>
      <c r="J12" s="102"/>
      <c r="K12" s="102"/>
      <c r="L12" s="103"/>
      <c r="M12" s="104" t="s">
        <v>3814</v>
      </c>
      <c r="N12" s="105"/>
      <c r="O12" s="105"/>
      <c r="P12" s="105"/>
      <c r="Q12" s="105"/>
      <c r="R12" s="105"/>
      <c r="S12" s="105"/>
      <c r="T12" s="105"/>
      <c r="U12" s="105"/>
      <c r="V12" s="105"/>
    </row>
    <row r="13" spans="1:23" ht="15" thickTop="1" x14ac:dyDescent="0.35"/>
    <row r="14" spans="1:23" ht="34.5" customHeight="1" x14ac:dyDescent="0.3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1</v>
      </c>
      <c r="N14" s="25">
        <f>SUM(N16:N400)</f>
        <v>1</v>
      </c>
      <c r="P14" s="86" t="s">
        <v>3815</v>
      </c>
      <c r="Q14" s="87"/>
      <c r="R14" s="87"/>
      <c r="S14" s="87"/>
      <c r="T14" s="86" t="s">
        <v>3816</v>
      </c>
      <c r="U14" s="87"/>
      <c r="V14" s="87"/>
      <c r="W14" s="87"/>
    </row>
    <row r="15" spans="1:23" ht="73.5" x14ac:dyDescent="0.35">
      <c r="A15" s="35" t="s">
        <v>1</v>
      </c>
      <c r="B15" s="35" t="s">
        <v>2</v>
      </c>
      <c r="C15" s="36" t="s">
        <v>3</v>
      </c>
      <c r="D15" s="37" t="s">
        <v>4</v>
      </c>
      <c r="E15" s="37" t="s">
        <v>5</v>
      </c>
      <c r="F15" s="37" t="s">
        <v>6</v>
      </c>
      <c r="G15" s="37" t="s">
        <v>7</v>
      </c>
      <c r="H15" s="37" t="s">
        <v>8</v>
      </c>
      <c r="I15" s="37" t="s">
        <v>9</v>
      </c>
      <c r="J15" s="37" t="s">
        <v>10</v>
      </c>
      <c r="K15" s="37" t="s">
        <v>11</v>
      </c>
      <c r="L15" s="37" t="s">
        <v>12</v>
      </c>
      <c r="M15" s="37" t="s">
        <v>13</v>
      </c>
      <c r="N15" s="37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35">
      <c r="A16" s="38">
        <v>2934696</v>
      </c>
      <c r="B16" s="38" t="s">
        <v>3632</v>
      </c>
      <c r="C16" s="39" t="s">
        <v>3633</v>
      </c>
      <c r="D16" s="40" t="s">
        <v>14</v>
      </c>
      <c r="E16" s="40" t="s">
        <v>403</v>
      </c>
      <c r="F16" s="40" t="s">
        <v>405</v>
      </c>
      <c r="G16" s="40" t="s">
        <v>3631</v>
      </c>
      <c r="H16" s="40" t="s">
        <v>405</v>
      </c>
      <c r="I16" s="40" t="s">
        <v>3299</v>
      </c>
      <c r="J16" s="40" t="s">
        <v>3300</v>
      </c>
      <c r="K16" s="41">
        <v>10</v>
      </c>
      <c r="L16" s="40">
        <v>679214</v>
      </c>
      <c r="M16" s="40">
        <v>451667</v>
      </c>
      <c r="N16" s="40">
        <v>1</v>
      </c>
      <c r="O16" s="42"/>
      <c r="P16" s="42"/>
      <c r="Q16" s="42"/>
      <c r="R16" s="17">
        <f>ROUND(Q16*0.23,2)</f>
        <v>0</v>
      </c>
      <c r="S16" s="27">
        <f>ROUND(Q16,2)+R16</f>
        <v>0</v>
      </c>
      <c r="T16" s="42"/>
      <c r="U16" s="42"/>
      <c r="V16" s="17">
        <f>ROUND(U16*0.23,2)</f>
        <v>0</v>
      </c>
      <c r="W16" s="27">
        <f>ROUND(U16,2)+V16</f>
        <v>0</v>
      </c>
    </row>
  </sheetData>
  <sheetProtection algorithmName="SHA-512" hashValue="d7L2R2cKN0nqOD1E2bOjR4RUpzLiyC6bPffR/dLw1MOOu5SMnyC5q7yUg56fh+e/F8sixS7Vrd08wkwtX/ItEA==" saltValue="cxSHA84Q/yIqlnVphz9erw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6"/>
  <sheetViews>
    <sheetView topLeftCell="A4" workbookViewId="0">
      <selection activeCell="T16" sqref="T16:U16"/>
    </sheetView>
  </sheetViews>
  <sheetFormatPr defaultColWidth="8.7265625" defaultRowHeight="14.5" x14ac:dyDescent="0.35"/>
  <cols>
    <col min="1" max="1" width="8.7265625" style="4"/>
    <col min="2" max="2" width="12.54296875" style="4" customWidth="1"/>
    <col min="3" max="11" width="8.7265625" style="4"/>
    <col min="12" max="12" width="14.54296875" style="4" customWidth="1"/>
    <col min="13" max="14" width="8.7265625" style="4"/>
    <col min="15" max="15" width="15.453125" style="4" customWidth="1"/>
    <col min="16" max="16" width="12.81640625" style="4" customWidth="1"/>
    <col min="17" max="17" width="19.54296875" style="4" customWidth="1"/>
    <col min="18" max="18" width="8.7265625" style="4"/>
    <col min="19" max="19" width="14.26953125" style="4" customWidth="1"/>
    <col min="20" max="20" width="8.7265625" style="4"/>
    <col min="21" max="21" width="18.81640625" style="4" customWidth="1"/>
    <col min="22" max="22" width="8.7265625" style="4"/>
    <col min="23" max="23" width="15.26953125" style="4" customWidth="1"/>
    <col min="24" max="16384" width="8.7265625" style="4"/>
  </cols>
  <sheetData>
    <row r="1" spans="1:23" ht="15" thickBot="1" x14ac:dyDescent="0.4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" thickTop="1" x14ac:dyDescent="0.35">
      <c r="A2" s="1">
        <v>5</v>
      </c>
      <c r="B2" s="1">
        <f>M14</f>
        <v>1</v>
      </c>
      <c r="C2" s="1" t="str">
        <f>E16</f>
        <v>GARWOLIŃSKI</v>
      </c>
      <c r="D2" s="1"/>
      <c r="E2" s="1"/>
      <c r="F2" s="1"/>
      <c r="G2" s="112" t="s">
        <v>3787</v>
      </c>
      <c r="H2" s="113"/>
      <c r="I2" s="114"/>
      <c r="J2" s="115" t="s">
        <v>3788</v>
      </c>
      <c r="K2" s="116"/>
      <c r="L2" s="117"/>
      <c r="Q2" s="5"/>
      <c r="R2" s="5"/>
      <c r="S2" s="5"/>
      <c r="T2" s="5"/>
    </row>
    <row r="3" spans="1:23" x14ac:dyDescent="0.3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2" x14ac:dyDescent="0.35">
      <c r="A4" s="118" t="s">
        <v>3795</v>
      </c>
      <c r="B4" s="118"/>
      <c r="C4" s="118"/>
      <c r="D4" s="118"/>
      <c r="E4" s="118"/>
      <c r="F4" s="10" t="s">
        <v>3796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106" t="s">
        <v>3797</v>
      </c>
      <c r="O4" s="107"/>
      <c r="P4" s="14">
        <v>1</v>
      </c>
      <c r="Q4" s="88"/>
      <c r="R4" s="89"/>
      <c r="S4" s="89"/>
      <c r="T4" s="89"/>
      <c r="U4" s="89"/>
      <c r="V4" s="90"/>
    </row>
    <row r="5" spans="1:23" ht="42" x14ac:dyDescent="0.35">
      <c r="A5" s="118" t="s">
        <v>3798</v>
      </c>
      <c r="B5" s="118"/>
      <c r="C5" s="118"/>
      <c r="D5" s="118"/>
      <c r="E5" s="118"/>
      <c r="F5" s="10" t="s">
        <v>3799</v>
      </c>
      <c r="G5" s="11">
        <f>ROUND(J5/M14/60,2)</f>
        <v>0</v>
      </c>
      <c r="H5" s="12">
        <f>ROUND(K5/M14/60,0)</f>
        <v>0</v>
      </c>
      <c r="I5" s="13">
        <f>G4+H4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106"/>
      <c r="O5" s="107"/>
      <c r="P5" s="14">
        <v>2</v>
      </c>
      <c r="Q5" s="88"/>
      <c r="R5" s="89"/>
      <c r="S5" s="89"/>
      <c r="T5" s="89"/>
      <c r="U5" s="89"/>
      <c r="V5" s="90"/>
    </row>
    <row r="6" spans="1:23" ht="64" x14ac:dyDescent="0.35">
      <c r="A6" s="108" t="s">
        <v>3800</v>
      </c>
      <c r="B6" s="108"/>
      <c r="C6" s="108"/>
      <c r="D6" s="108"/>
      <c r="E6" s="108"/>
      <c r="F6" s="3" t="s">
        <v>3801</v>
      </c>
      <c r="G6" s="15"/>
      <c r="H6" s="12">
        <f t="shared" ref="H6:H10" si="0">G6*0.23</f>
        <v>0</v>
      </c>
      <c r="I6" s="31">
        <f>ROUND(G6+H6,2)</f>
        <v>0</v>
      </c>
      <c r="J6" s="109" t="s">
        <v>3802</v>
      </c>
      <c r="K6" s="110"/>
      <c r="L6" s="111"/>
      <c r="P6" s="9" t="s">
        <v>3793</v>
      </c>
      <c r="Q6" s="1" t="s">
        <v>3794</v>
      </c>
      <c r="S6" s="5"/>
      <c r="T6" s="5"/>
    </row>
    <row r="7" spans="1:23" ht="64" x14ac:dyDescent="0.35">
      <c r="A7" s="108" t="s">
        <v>3803</v>
      </c>
      <c r="B7" s="108"/>
      <c r="C7" s="108"/>
      <c r="D7" s="108"/>
      <c r="E7" s="108"/>
      <c r="F7" s="3" t="s">
        <v>3804</v>
      </c>
      <c r="G7" s="15"/>
      <c r="H7" s="12">
        <f t="shared" si="0"/>
        <v>0</v>
      </c>
      <c r="I7" s="31">
        <f>ROUND(G6+H6,2)</f>
        <v>0</v>
      </c>
      <c r="J7" s="109" t="s">
        <v>3802</v>
      </c>
      <c r="K7" s="110"/>
      <c r="L7" s="111"/>
      <c r="P7" s="9"/>
      <c r="Q7" s="1"/>
      <c r="S7" s="5"/>
      <c r="T7" s="5"/>
    </row>
    <row r="8" spans="1:23" ht="53.5" x14ac:dyDescent="0.35">
      <c r="A8" s="108" t="s">
        <v>3805</v>
      </c>
      <c r="B8" s="108"/>
      <c r="C8" s="108"/>
      <c r="D8" s="108"/>
      <c r="E8" s="108"/>
      <c r="F8" s="3" t="s">
        <v>3806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106" t="s">
        <v>3807</v>
      </c>
      <c r="O8" s="107"/>
      <c r="P8" s="14">
        <v>1</v>
      </c>
      <c r="Q8" s="88"/>
      <c r="R8" s="89"/>
      <c r="S8" s="89"/>
      <c r="T8" s="89"/>
      <c r="U8" s="89"/>
      <c r="V8" s="90"/>
    </row>
    <row r="9" spans="1:23" ht="43" x14ac:dyDescent="0.35">
      <c r="A9" s="91" t="s">
        <v>3808</v>
      </c>
      <c r="B9" s="91"/>
      <c r="C9" s="91"/>
      <c r="D9" s="91"/>
      <c r="E9" s="91"/>
      <c r="F9" s="3" t="s">
        <v>3809</v>
      </c>
      <c r="G9" s="15"/>
      <c r="H9" s="12">
        <f t="shared" si="0"/>
        <v>0</v>
      </c>
      <c r="I9" s="31">
        <f>ROUND(G9+H9,2)</f>
        <v>0</v>
      </c>
      <c r="J9" s="92" t="s">
        <v>3802</v>
      </c>
      <c r="K9" s="93"/>
      <c r="L9" s="94"/>
      <c r="M9" s="1"/>
      <c r="N9" s="16"/>
      <c r="W9" s="17"/>
    </row>
    <row r="10" spans="1:23" ht="54" thickBot="1" x14ac:dyDescent="0.4">
      <c r="A10" s="91" t="s">
        <v>3810</v>
      </c>
      <c r="B10" s="91"/>
      <c r="C10" s="91"/>
      <c r="D10" s="91"/>
      <c r="E10" s="91"/>
      <c r="F10" s="3" t="s">
        <v>3811</v>
      </c>
      <c r="G10" s="18"/>
      <c r="H10" s="19">
        <f t="shared" si="0"/>
        <v>0</v>
      </c>
      <c r="I10" s="31">
        <f>ROUND(G10+H10,2)</f>
        <v>0</v>
      </c>
      <c r="J10" s="95" t="s">
        <v>3802</v>
      </c>
      <c r="K10" s="96"/>
      <c r="L10" s="97"/>
      <c r="M10" s="1"/>
      <c r="N10" s="1"/>
    </row>
    <row r="11" spans="1:23" ht="15" thickTop="1" x14ac:dyDescent="0.35">
      <c r="A11" s="20"/>
      <c r="B11" s="20"/>
      <c r="C11" s="20"/>
      <c r="D11" s="20"/>
      <c r="H11" s="20"/>
      <c r="I11" s="98"/>
      <c r="J11" s="99"/>
      <c r="K11" s="99"/>
      <c r="L11" s="100"/>
      <c r="M11" s="33" t="s">
        <v>3812</v>
      </c>
      <c r="N11" s="34"/>
      <c r="O11" s="1"/>
      <c r="P11" s="1"/>
      <c r="Q11" s="1"/>
      <c r="R11" s="1"/>
      <c r="S11" s="1"/>
      <c r="T11" s="1"/>
      <c r="U11" s="1"/>
      <c r="V11" s="21"/>
    </row>
    <row r="12" spans="1:23" ht="15" thickBot="1" x14ac:dyDescent="0.4">
      <c r="A12" s="20"/>
      <c r="B12" s="20"/>
      <c r="C12" s="20"/>
      <c r="D12" s="20"/>
      <c r="H12" s="22" t="s">
        <v>3813</v>
      </c>
      <c r="I12" s="101"/>
      <c r="J12" s="102"/>
      <c r="K12" s="102"/>
      <c r="L12" s="103"/>
      <c r="M12" s="104" t="s">
        <v>3814</v>
      </c>
      <c r="N12" s="105"/>
      <c r="O12" s="105"/>
      <c r="P12" s="105"/>
      <c r="Q12" s="105"/>
      <c r="R12" s="105"/>
      <c r="S12" s="105"/>
      <c r="T12" s="105"/>
      <c r="U12" s="105"/>
      <c r="V12" s="105"/>
    </row>
    <row r="13" spans="1:23" ht="15" thickTop="1" x14ac:dyDescent="0.35"/>
    <row r="14" spans="1:23" ht="34.5" customHeight="1" x14ac:dyDescent="0.3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1</v>
      </c>
      <c r="N14" s="25">
        <f>SUM(N16:N400)</f>
        <v>1</v>
      </c>
      <c r="P14" s="86" t="s">
        <v>3815</v>
      </c>
      <c r="Q14" s="87"/>
      <c r="R14" s="87"/>
      <c r="S14" s="87"/>
      <c r="T14" s="86" t="s">
        <v>3816</v>
      </c>
      <c r="U14" s="87"/>
      <c r="V14" s="87"/>
      <c r="W14" s="87"/>
    </row>
    <row r="15" spans="1:23" ht="73.5" x14ac:dyDescent="0.35">
      <c r="A15" s="35" t="s">
        <v>1</v>
      </c>
      <c r="B15" s="35" t="s">
        <v>2</v>
      </c>
      <c r="C15" s="36" t="s">
        <v>3</v>
      </c>
      <c r="D15" s="37" t="s">
        <v>4</v>
      </c>
      <c r="E15" s="37" t="s">
        <v>5</v>
      </c>
      <c r="F15" s="37" t="s">
        <v>6</v>
      </c>
      <c r="G15" s="37" t="s">
        <v>7</v>
      </c>
      <c r="H15" s="37" t="s">
        <v>8</v>
      </c>
      <c r="I15" s="37" t="s">
        <v>9</v>
      </c>
      <c r="J15" s="37" t="s">
        <v>10</v>
      </c>
      <c r="K15" s="37" t="s">
        <v>11</v>
      </c>
      <c r="L15" s="37" t="s">
        <v>12</v>
      </c>
      <c r="M15" s="37" t="s">
        <v>13</v>
      </c>
      <c r="N15" s="37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35">
      <c r="A16" s="38">
        <v>2936224</v>
      </c>
      <c r="B16" s="38" t="s">
        <v>3634</v>
      </c>
      <c r="C16" s="39" t="s">
        <v>3635</v>
      </c>
      <c r="D16" s="40" t="s">
        <v>14</v>
      </c>
      <c r="E16" s="40" t="s">
        <v>403</v>
      </c>
      <c r="F16" s="40" t="s">
        <v>405</v>
      </c>
      <c r="G16" s="40" t="s">
        <v>3631</v>
      </c>
      <c r="H16" s="40" t="s">
        <v>405</v>
      </c>
      <c r="I16" s="40" t="s">
        <v>3636</v>
      </c>
      <c r="J16" s="40" t="s">
        <v>3637</v>
      </c>
      <c r="K16" s="41">
        <v>11</v>
      </c>
      <c r="L16" s="40">
        <v>680732</v>
      </c>
      <c r="M16" s="40">
        <v>450004</v>
      </c>
      <c r="N16" s="40">
        <v>1</v>
      </c>
      <c r="O16" s="42"/>
      <c r="P16" s="42"/>
      <c r="Q16" s="42"/>
      <c r="R16" s="17">
        <f>ROUND(Q16*0.23,2)</f>
        <v>0</v>
      </c>
      <c r="S16" s="27">
        <f>ROUND(Q16,2)+R16</f>
        <v>0</v>
      </c>
      <c r="T16" s="42"/>
      <c r="U16" s="42"/>
      <c r="V16" s="17">
        <f>ROUND(U16*0.23,2)</f>
        <v>0</v>
      </c>
      <c r="W16" s="27">
        <f>ROUND(U16,2)+V16</f>
        <v>0</v>
      </c>
    </row>
  </sheetData>
  <sheetProtection algorithmName="SHA-512" hashValue="CLwAk+OSzpzM0HOvT1kqF3tncprmHfZDP05EM1/xDMcWUcecq9ct6+7MlNFMePJnwYsuu28/PZ+SU5vNyIanNw==" saltValue="Ve8BrvhAHf1x0HOeegvCNQ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6"/>
  <sheetViews>
    <sheetView topLeftCell="A7" workbookViewId="0">
      <selection activeCell="T16" sqref="T16:U16"/>
    </sheetView>
  </sheetViews>
  <sheetFormatPr defaultColWidth="8.7265625" defaultRowHeight="14.5" x14ac:dyDescent="0.35"/>
  <cols>
    <col min="1" max="1" width="8.7265625" style="4"/>
    <col min="2" max="2" width="12.54296875" style="4" customWidth="1"/>
    <col min="3" max="11" width="8.7265625" style="4"/>
    <col min="12" max="12" width="14.54296875" style="4" customWidth="1"/>
    <col min="13" max="14" width="8.7265625" style="4"/>
    <col min="15" max="15" width="15.453125" style="4" customWidth="1"/>
    <col min="16" max="16" width="12.81640625" style="4" customWidth="1"/>
    <col min="17" max="17" width="19.54296875" style="4" customWidth="1"/>
    <col min="18" max="18" width="8.7265625" style="4"/>
    <col min="19" max="19" width="14.26953125" style="4" customWidth="1"/>
    <col min="20" max="20" width="8.7265625" style="4"/>
    <col min="21" max="21" width="18.81640625" style="4" customWidth="1"/>
    <col min="22" max="22" width="8.7265625" style="4"/>
    <col min="23" max="23" width="15.26953125" style="4" customWidth="1"/>
    <col min="24" max="16384" width="8.7265625" style="4"/>
  </cols>
  <sheetData>
    <row r="1" spans="1:23" ht="15" thickBot="1" x14ac:dyDescent="0.4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" thickTop="1" x14ac:dyDescent="0.35">
      <c r="A2" s="1">
        <v>85</v>
      </c>
      <c r="B2" s="1">
        <f>M14</f>
        <v>1</v>
      </c>
      <c r="C2" s="1" t="str">
        <f>E16</f>
        <v>WYSZKOWSKI</v>
      </c>
      <c r="D2" s="1"/>
      <c r="E2" s="1"/>
      <c r="F2" s="1"/>
      <c r="G2" s="112" t="s">
        <v>3787</v>
      </c>
      <c r="H2" s="113"/>
      <c r="I2" s="114"/>
      <c r="J2" s="115" t="s">
        <v>3788</v>
      </c>
      <c r="K2" s="116"/>
      <c r="L2" s="117"/>
      <c r="Q2" s="5"/>
      <c r="R2" s="5"/>
      <c r="S2" s="5"/>
      <c r="T2" s="5"/>
    </row>
    <row r="3" spans="1:23" x14ac:dyDescent="0.3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2" x14ac:dyDescent="0.35">
      <c r="A4" s="118" t="s">
        <v>3795</v>
      </c>
      <c r="B4" s="118"/>
      <c r="C4" s="118"/>
      <c r="D4" s="118"/>
      <c r="E4" s="118"/>
      <c r="F4" s="10" t="s">
        <v>3796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106" t="s">
        <v>3797</v>
      </c>
      <c r="O4" s="107"/>
      <c r="P4" s="14">
        <v>1</v>
      </c>
      <c r="Q4" s="88"/>
      <c r="R4" s="89"/>
      <c r="S4" s="89"/>
      <c r="T4" s="89"/>
      <c r="U4" s="89"/>
      <c r="V4" s="90"/>
    </row>
    <row r="5" spans="1:23" ht="42" x14ac:dyDescent="0.35">
      <c r="A5" s="118" t="s">
        <v>3798</v>
      </c>
      <c r="B5" s="118"/>
      <c r="C5" s="118"/>
      <c r="D5" s="118"/>
      <c r="E5" s="118"/>
      <c r="F5" s="10" t="s">
        <v>3799</v>
      </c>
      <c r="G5" s="11">
        <f>ROUND(J5/M14/60,2)</f>
        <v>0</v>
      </c>
      <c r="H5" s="12">
        <f>ROUND(K5/M14/60,0)</f>
        <v>0</v>
      </c>
      <c r="I5" s="13">
        <f>G4+H4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106"/>
      <c r="O5" s="107"/>
      <c r="P5" s="14">
        <v>2</v>
      </c>
      <c r="Q5" s="88"/>
      <c r="R5" s="89"/>
      <c r="S5" s="89"/>
      <c r="T5" s="89"/>
      <c r="U5" s="89"/>
      <c r="V5" s="90"/>
    </row>
    <row r="6" spans="1:23" ht="64" x14ac:dyDescent="0.35">
      <c r="A6" s="108" t="s">
        <v>3800</v>
      </c>
      <c r="B6" s="108"/>
      <c r="C6" s="108"/>
      <c r="D6" s="108"/>
      <c r="E6" s="108"/>
      <c r="F6" s="3" t="s">
        <v>3801</v>
      </c>
      <c r="G6" s="15"/>
      <c r="H6" s="12">
        <f t="shared" ref="H6:H10" si="0">G6*0.23</f>
        <v>0</v>
      </c>
      <c r="I6" s="31">
        <f>ROUND(G6+H6,2)</f>
        <v>0</v>
      </c>
      <c r="J6" s="109" t="s">
        <v>3802</v>
      </c>
      <c r="K6" s="110"/>
      <c r="L6" s="111"/>
      <c r="P6" s="9" t="s">
        <v>3793</v>
      </c>
      <c r="Q6" s="1" t="s">
        <v>3794</v>
      </c>
      <c r="S6" s="5"/>
      <c r="T6" s="5"/>
    </row>
    <row r="7" spans="1:23" ht="64" x14ac:dyDescent="0.35">
      <c r="A7" s="108" t="s">
        <v>3803</v>
      </c>
      <c r="B7" s="108"/>
      <c r="C7" s="108"/>
      <c r="D7" s="108"/>
      <c r="E7" s="108"/>
      <c r="F7" s="3" t="s">
        <v>3804</v>
      </c>
      <c r="G7" s="15"/>
      <c r="H7" s="12">
        <f t="shared" si="0"/>
        <v>0</v>
      </c>
      <c r="I7" s="31">
        <f>ROUND(G6+H6,2)</f>
        <v>0</v>
      </c>
      <c r="J7" s="109" t="s">
        <v>3802</v>
      </c>
      <c r="K7" s="110"/>
      <c r="L7" s="111"/>
      <c r="P7" s="9"/>
      <c r="Q7" s="1"/>
      <c r="S7" s="5"/>
      <c r="T7" s="5"/>
    </row>
    <row r="8" spans="1:23" ht="53.5" x14ac:dyDescent="0.35">
      <c r="A8" s="108" t="s">
        <v>3805</v>
      </c>
      <c r="B8" s="108"/>
      <c r="C8" s="108"/>
      <c r="D8" s="108"/>
      <c r="E8" s="108"/>
      <c r="F8" s="3" t="s">
        <v>3806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106" t="s">
        <v>3807</v>
      </c>
      <c r="O8" s="107"/>
      <c r="P8" s="14">
        <v>1</v>
      </c>
      <c r="Q8" s="88"/>
      <c r="R8" s="89"/>
      <c r="S8" s="89"/>
      <c r="T8" s="89"/>
      <c r="U8" s="89"/>
      <c r="V8" s="90"/>
    </row>
    <row r="9" spans="1:23" ht="43" x14ac:dyDescent="0.35">
      <c r="A9" s="91" t="s">
        <v>3808</v>
      </c>
      <c r="B9" s="91"/>
      <c r="C9" s="91"/>
      <c r="D9" s="91"/>
      <c r="E9" s="91"/>
      <c r="F9" s="3" t="s">
        <v>3809</v>
      </c>
      <c r="G9" s="15"/>
      <c r="H9" s="12">
        <f t="shared" si="0"/>
        <v>0</v>
      </c>
      <c r="I9" s="31">
        <f>ROUND(G9+H9,2)</f>
        <v>0</v>
      </c>
      <c r="J9" s="92" t="s">
        <v>3802</v>
      </c>
      <c r="K9" s="93"/>
      <c r="L9" s="94"/>
      <c r="M9" s="1"/>
      <c r="N9" s="16"/>
      <c r="W9" s="17"/>
    </row>
    <row r="10" spans="1:23" ht="54" thickBot="1" x14ac:dyDescent="0.4">
      <c r="A10" s="91" t="s">
        <v>3810</v>
      </c>
      <c r="B10" s="91"/>
      <c r="C10" s="91"/>
      <c r="D10" s="91"/>
      <c r="E10" s="91"/>
      <c r="F10" s="3" t="s">
        <v>3811</v>
      </c>
      <c r="G10" s="18"/>
      <c r="H10" s="19">
        <f t="shared" si="0"/>
        <v>0</v>
      </c>
      <c r="I10" s="31">
        <f>ROUND(G10+H10,2)</f>
        <v>0</v>
      </c>
      <c r="J10" s="95" t="s">
        <v>3802</v>
      </c>
      <c r="K10" s="96"/>
      <c r="L10" s="97"/>
      <c r="M10" s="1"/>
      <c r="N10" s="1"/>
    </row>
    <row r="11" spans="1:23" ht="15" thickTop="1" x14ac:dyDescent="0.35">
      <c r="A11" s="20"/>
      <c r="B11" s="20"/>
      <c r="C11" s="20"/>
      <c r="D11" s="20"/>
      <c r="H11" s="20"/>
      <c r="I11" s="98"/>
      <c r="J11" s="99"/>
      <c r="K11" s="99"/>
      <c r="L11" s="100"/>
      <c r="M11" s="33" t="s">
        <v>3812</v>
      </c>
      <c r="N11" s="34"/>
      <c r="O11" s="1"/>
      <c r="P11" s="1"/>
      <c r="Q11" s="1"/>
      <c r="R11" s="1"/>
      <c r="S11" s="1"/>
      <c r="T11" s="1"/>
      <c r="U11" s="1"/>
      <c r="V11" s="21"/>
    </row>
    <row r="12" spans="1:23" ht="15" thickBot="1" x14ac:dyDescent="0.4">
      <c r="A12" s="20"/>
      <c r="B12" s="20"/>
      <c r="C12" s="20"/>
      <c r="D12" s="20"/>
      <c r="H12" s="22" t="s">
        <v>3813</v>
      </c>
      <c r="I12" s="101"/>
      <c r="J12" s="102"/>
      <c r="K12" s="102"/>
      <c r="L12" s="103"/>
      <c r="M12" s="104" t="s">
        <v>3814</v>
      </c>
      <c r="N12" s="105"/>
      <c r="O12" s="105"/>
      <c r="P12" s="105"/>
      <c r="Q12" s="105"/>
      <c r="R12" s="105"/>
      <c r="S12" s="105"/>
      <c r="T12" s="105"/>
      <c r="U12" s="105"/>
      <c r="V12" s="105"/>
    </row>
    <row r="13" spans="1:23" ht="15" thickTop="1" x14ac:dyDescent="0.35"/>
    <row r="14" spans="1:23" ht="34.5" customHeight="1" x14ac:dyDescent="0.3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1</v>
      </c>
      <c r="N14" s="25">
        <f>SUM(N16:N400)</f>
        <v>1</v>
      </c>
      <c r="P14" s="86" t="s">
        <v>3815</v>
      </c>
      <c r="Q14" s="87"/>
      <c r="R14" s="87"/>
      <c r="S14" s="87"/>
      <c r="T14" s="86" t="s">
        <v>3816</v>
      </c>
      <c r="U14" s="87"/>
      <c r="V14" s="87"/>
      <c r="W14" s="87"/>
    </row>
    <row r="15" spans="1:23" ht="73.5" x14ac:dyDescent="0.35">
      <c r="A15" s="35" t="s">
        <v>1</v>
      </c>
      <c r="B15" s="35" t="s">
        <v>2</v>
      </c>
      <c r="C15" s="36" t="s">
        <v>3</v>
      </c>
      <c r="D15" s="37" t="s">
        <v>4</v>
      </c>
      <c r="E15" s="37" t="s">
        <v>5</v>
      </c>
      <c r="F15" s="37" t="s">
        <v>6</v>
      </c>
      <c r="G15" s="37" t="s">
        <v>7</v>
      </c>
      <c r="H15" s="37" t="s">
        <v>8</v>
      </c>
      <c r="I15" s="37" t="s">
        <v>9</v>
      </c>
      <c r="J15" s="37" t="s">
        <v>10</v>
      </c>
      <c r="K15" s="37" t="s">
        <v>11</v>
      </c>
      <c r="L15" s="37" t="s">
        <v>12</v>
      </c>
      <c r="M15" s="37" t="s">
        <v>13</v>
      </c>
      <c r="N15" s="37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35">
      <c r="A16" s="38">
        <v>3798479</v>
      </c>
      <c r="B16" s="38" t="s">
        <v>246</v>
      </c>
      <c r="C16" s="39" t="s">
        <v>247</v>
      </c>
      <c r="D16" s="40" t="s">
        <v>14</v>
      </c>
      <c r="E16" s="40" t="s">
        <v>234</v>
      </c>
      <c r="F16" s="40" t="s">
        <v>245</v>
      </c>
      <c r="G16" s="40" t="s">
        <v>248</v>
      </c>
      <c r="H16" s="40" t="s">
        <v>249</v>
      </c>
      <c r="I16" s="40" t="s">
        <v>250</v>
      </c>
      <c r="J16" s="40" t="s">
        <v>251</v>
      </c>
      <c r="K16" s="41">
        <v>19</v>
      </c>
      <c r="L16" s="40">
        <v>671319</v>
      </c>
      <c r="M16" s="40">
        <v>547885</v>
      </c>
      <c r="N16" s="40">
        <v>1</v>
      </c>
      <c r="O16" s="42"/>
      <c r="P16" s="42"/>
      <c r="Q16" s="42"/>
      <c r="R16" s="17">
        <f>ROUND(Q16*0.23,2)</f>
        <v>0</v>
      </c>
      <c r="S16" s="27">
        <f>ROUND(Q16,2)+R16</f>
        <v>0</v>
      </c>
      <c r="T16" s="42"/>
      <c r="U16" s="42"/>
      <c r="V16" s="17">
        <f>ROUND(U16*0.23,2)</f>
        <v>0</v>
      </c>
      <c r="W16" s="27">
        <f>ROUND(U16,2)+V16</f>
        <v>0</v>
      </c>
    </row>
  </sheetData>
  <sheetProtection algorithmName="SHA-512" hashValue="CxMFvCOfdf1/soJIUcXFzXQESLxNbM40IAEfK+Ga/wvaa83MqVZP0IZym4uWl1kuIYg/PiRkwtC71wZ4hKoPhQ==" saltValue="jJHily0lFZ26nDKaQujghg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6"/>
  <sheetViews>
    <sheetView topLeftCell="A7" workbookViewId="0">
      <selection activeCell="T16" sqref="T16:U16"/>
    </sheetView>
  </sheetViews>
  <sheetFormatPr defaultColWidth="8.7265625" defaultRowHeight="14.5" x14ac:dyDescent="0.35"/>
  <cols>
    <col min="1" max="1" width="8.7265625" style="4"/>
    <col min="2" max="2" width="12.54296875" style="4" customWidth="1"/>
    <col min="3" max="11" width="8.7265625" style="4"/>
    <col min="12" max="12" width="14.54296875" style="4" customWidth="1"/>
    <col min="13" max="14" width="8.7265625" style="4"/>
    <col min="15" max="15" width="15.453125" style="4" customWidth="1"/>
    <col min="16" max="16" width="12.81640625" style="4" customWidth="1"/>
    <col min="17" max="17" width="19.54296875" style="4" customWidth="1"/>
    <col min="18" max="18" width="8.7265625" style="4"/>
    <col min="19" max="19" width="14.26953125" style="4" customWidth="1"/>
    <col min="20" max="20" width="8.7265625" style="4"/>
    <col min="21" max="21" width="18.81640625" style="4" customWidth="1"/>
    <col min="22" max="22" width="8.7265625" style="4"/>
    <col min="23" max="23" width="15.26953125" style="4" customWidth="1"/>
    <col min="24" max="16384" width="8.7265625" style="4"/>
  </cols>
  <sheetData>
    <row r="1" spans="1:23" ht="15" thickBot="1" x14ac:dyDescent="0.4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" thickTop="1" x14ac:dyDescent="0.35">
      <c r="A2" s="1">
        <v>4</v>
      </c>
      <c r="B2" s="1">
        <f>M14</f>
        <v>1</v>
      </c>
      <c r="C2" s="1" t="str">
        <f>E16</f>
        <v>CIECHANOWSKI</v>
      </c>
      <c r="D2" s="1"/>
      <c r="E2" s="1"/>
      <c r="F2" s="1"/>
      <c r="G2" s="112" t="s">
        <v>3787</v>
      </c>
      <c r="H2" s="113"/>
      <c r="I2" s="114"/>
      <c r="J2" s="115" t="s">
        <v>3788</v>
      </c>
      <c r="K2" s="116"/>
      <c r="L2" s="117"/>
      <c r="Q2" s="5"/>
      <c r="R2" s="5"/>
      <c r="S2" s="5"/>
      <c r="T2" s="5"/>
    </row>
    <row r="3" spans="1:23" x14ac:dyDescent="0.3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2" x14ac:dyDescent="0.35">
      <c r="A4" s="118" t="s">
        <v>3795</v>
      </c>
      <c r="B4" s="118"/>
      <c r="C4" s="118"/>
      <c r="D4" s="118"/>
      <c r="E4" s="118"/>
      <c r="F4" s="10" t="s">
        <v>3796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106" t="s">
        <v>3797</v>
      </c>
      <c r="O4" s="107"/>
      <c r="P4" s="14">
        <v>1</v>
      </c>
      <c r="Q4" s="88"/>
      <c r="R4" s="89"/>
      <c r="S4" s="89"/>
      <c r="T4" s="89"/>
      <c r="U4" s="89"/>
      <c r="V4" s="90"/>
    </row>
    <row r="5" spans="1:23" ht="42" x14ac:dyDescent="0.35">
      <c r="A5" s="118" t="s">
        <v>3798</v>
      </c>
      <c r="B5" s="118"/>
      <c r="C5" s="118"/>
      <c r="D5" s="118"/>
      <c r="E5" s="118"/>
      <c r="F5" s="10" t="s">
        <v>3799</v>
      </c>
      <c r="G5" s="11">
        <f>ROUND(J5/M14/60,2)</f>
        <v>0</v>
      </c>
      <c r="H5" s="12">
        <f>ROUND(K5/M14/60,0)</f>
        <v>0</v>
      </c>
      <c r="I5" s="13">
        <f>G4+H4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106"/>
      <c r="O5" s="107"/>
      <c r="P5" s="14">
        <v>2</v>
      </c>
      <c r="Q5" s="88"/>
      <c r="R5" s="89"/>
      <c r="S5" s="89"/>
      <c r="T5" s="89"/>
      <c r="U5" s="89"/>
      <c r="V5" s="90"/>
    </row>
    <row r="6" spans="1:23" ht="64" x14ac:dyDescent="0.35">
      <c r="A6" s="108" t="s">
        <v>3800</v>
      </c>
      <c r="B6" s="108"/>
      <c r="C6" s="108"/>
      <c r="D6" s="108"/>
      <c r="E6" s="108"/>
      <c r="F6" s="3" t="s">
        <v>3801</v>
      </c>
      <c r="G6" s="15"/>
      <c r="H6" s="12">
        <f t="shared" ref="H6:H10" si="0">G6*0.23</f>
        <v>0</v>
      </c>
      <c r="I6" s="31">
        <f>ROUND(G6+H6,2)</f>
        <v>0</v>
      </c>
      <c r="J6" s="109" t="s">
        <v>3802</v>
      </c>
      <c r="K6" s="110"/>
      <c r="L6" s="111"/>
      <c r="P6" s="9" t="s">
        <v>3793</v>
      </c>
      <c r="Q6" s="1" t="s">
        <v>3794</v>
      </c>
      <c r="S6" s="5"/>
      <c r="T6" s="5"/>
    </row>
    <row r="7" spans="1:23" ht="64" x14ac:dyDescent="0.35">
      <c r="A7" s="108" t="s">
        <v>3803</v>
      </c>
      <c r="B7" s="108"/>
      <c r="C7" s="108"/>
      <c r="D7" s="108"/>
      <c r="E7" s="108"/>
      <c r="F7" s="3" t="s">
        <v>3804</v>
      </c>
      <c r="G7" s="15"/>
      <c r="H7" s="12">
        <f t="shared" si="0"/>
        <v>0</v>
      </c>
      <c r="I7" s="31">
        <f>ROUND(G6+H6,2)</f>
        <v>0</v>
      </c>
      <c r="J7" s="109" t="s">
        <v>3802</v>
      </c>
      <c r="K7" s="110"/>
      <c r="L7" s="111"/>
      <c r="P7" s="9"/>
      <c r="Q7" s="1"/>
      <c r="S7" s="5"/>
      <c r="T7" s="5"/>
    </row>
    <row r="8" spans="1:23" ht="53.5" x14ac:dyDescent="0.35">
      <c r="A8" s="108" t="s">
        <v>3805</v>
      </c>
      <c r="B8" s="108"/>
      <c r="C8" s="108"/>
      <c r="D8" s="108"/>
      <c r="E8" s="108"/>
      <c r="F8" s="3" t="s">
        <v>3806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106" t="s">
        <v>3807</v>
      </c>
      <c r="O8" s="107"/>
      <c r="P8" s="14">
        <v>1</v>
      </c>
      <c r="Q8" s="88"/>
      <c r="R8" s="89"/>
      <c r="S8" s="89"/>
      <c r="T8" s="89"/>
      <c r="U8" s="89"/>
      <c r="V8" s="90"/>
    </row>
    <row r="9" spans="1:23" ht="43" x14ac:dyDescent="0.35">
      <c r="A9" s="91" t="s">
        <v>3808</v>
      </c>
      <c r="B9" s="91"/>
      <c r="C9" s="91"/>
      <c r="D9" s="91"/>
      <c r="E9" s="91"/>
      <c r="F9" s="3" t="s">
        <v>3809</v>
      </c>
      <c r="G9" s="15"/>
      <c r="H9" s="12">
        <f t="shared" si="0"/>
        <v>0</v>
      </c>
      <c r="I9" s="31">
        <f>ROUND(G9+H9,2)</f>
        <v>0</v>
      </c>
      <c r="J9" s="92" t="s">
        <v>3802</v>
      </c>
      <c r="K9" s="93"/>
      <c r="L9" s="94"/>
      <c r="M9" s="1"/>
      <c r="N9" s="16"/>
      <c r="W9" s="17"/>
    </row>
    <row r="10" spans="1:23" ht="54" thickBot="1" x14ac:dyDescent="0.4">
      <c r="A10" s="91" t="s">
        <v>3810</v>
      </c>
      <c r="B10" s="91"/>
      <c r="C10" s="91"/>
      <c r="D10" s="91"/>
      <c r="E10" s="91"/>
      <c r="F10" s="3" t="s">
        <v>3811</v>
      </c>
      <c r="G10" s="18"/>
      <c r="H10" s="19">
        <f t="shared" si="0"/>
        <v>0</v>
      </c>
      <c r="I10" s="31">
        <f>ROUND(G10+H10,2)</f>
        <v>0</v>
      </c>
      <c r="J10" s="95" t="s">
        <v>3802</v>
      </c>
      <c r="K10" s="96"/>
      <c r="L10" s="97"/>
      <c r="M10" s="1"/>
      <c r="N10" s="1"/>
    </row>
    <row r="11" spans="1:23" ht="15" thickTop="1" x14ac:dyDescent="0.35">
      <c r="A11" s="20"/>
      <c r="B11" s="20"/>
      <c r="C11" s="20"/>
      <c r="D11" s="20"/>
      <c r="H11" s="20"/>
      <c r="I11" s="98"/>
      <c r="J11" s="99"/>
      <c r="K11" s="99"/>
      <c r="L11" s="100"/>
      <c r="M11" s="33" t="s">
        <v>3812</v>
      </c>
      <c r="N11" s="34"/>
      <c r="O11" s="1"/>
      <c r="P11" s="1"/>
      <c r="Q11" s="1"/>
      <c r="R11" s="1"/>
      <c r="S11" s="1"/>
      <c r="T11" s="1"/>
      <c r="U11" s="1"/>
      <c r="V11" s="21"/>
    </row>
    <row r="12" spans="1:23" ht="15" thickBot="1" x14ac:dyDescent="0.4">
      <c r="A12" s="20"/>
      <c r="B12" s="20"/>
      <c r="C12" s="20"/>
      <c r="D12" s="20"/>
      <c r="H12" s="22" t="s">
        <v>3813</v>
      </c>
      <c r="I12" s="101"/>
      <c r="J12" s="102"/>
      <c r="K12" s="102"/>
      <c r="L12" s="103"/>
      <c r="M12" s="104" t="s">
        <v>3814</v>
      </c>
      <c r="N12" s="105"/>
      <c r="O12" s="105"/>
      <c r="P12" s="105"/>
      <c r="Q12" s="105"/>
      <c r="R12" s="105"/>
      <c r="S12" s="105"/>
      <c r="T12" s="105"/>
      <c r="U12" s="105"/>
      <c r="V12" s="105"/>
    </row>
    <row r="13" spans="1:23" ht="15" thickTop="1" x14ac:dyDescent="0.35"/>
    <row r="14" spans="1:23" ht="34.5" customHeight="1" x14ac:dyDescent="0.3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1</v>
      </c>
      <c r="N14" s="25">
        <f>SUM(N16:N400)</f>
        <v>1</v>
      </c>
      <c r="P14" s="86" t="s">
        <v>3815</v>
      </c>
      <c r="Q14" s="87"/>
      <c r="R14" s="87"/>
      <c r="S14" s="87"/>
      <c r="T14" s="86" t="s">
        <v>3816</v>
      </c>
      <c r="U14" s="87"/>
      <c r="V14" s="87"/>
      <c r="W14" s="87"/>
    </row>
    <row r="15" spans="1:23" ht="73.5" x14ac:dyDescent="0.35">
      <c r="A15" s="35" t="s">
        <v>1</v>
      </c>
      <c r="B15" s="35" t="s">
        <v>2</v>
      </c>
      <c r="C15" s="36" t="s">
        <v>3</v>
      </c>
      <c r="D15" s="37" t="s">
        <v>4</v>
      </c>
      <c r="E15" s="37" t="s">
        <v>5</v>
      </c>
      <c r="F15" s="37" t="s">
        <v>6</v>
      </c>
      <c r="G15" s="37" t="s">
        <v>7</v>
      </c>
      <c r="H15" s="37" t="s">
        <v>8</v>
      </c>
      <c r="I15" s="37" t="s">
        <v>9</v>
      </c>
      <c r="J15" s="37" t="s">
        <v>10</v>
      </c>
      <c r="K15" s="37" t="s">
        <v>11</v>
      </c>
      <c r="L15" s="37" t="s">
        <v>12</v>
      </c>
      <c r="M15" s="37" t="s">
        <v>13</v>
      </c>
      <c r="N15" s="37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35">
      <c r="A16" s="38">
        <v>2924883</v>
      </c>
      <c r="B16" s="38" t="s">
        <v>189</v>
      </c>
      <c r="C16" s="39" t="s">
        <v>190</v>
      </c>
      <c r="D16" s="40" t="s">
        <v>14</v>
      </c>
      <c r="E16" s="40" t="s">
        <v>180</v>
      </c>
      <c r="F16" s="40" t="s">
        <v>186</v>
      </c>
      <c r="G16" s="40" t="s">
        <v>191</v>
      </c>
      <c r="H16" s="40" t="s">
        <v>192</v>
      </c>
      <c r="I16" s="40" t="s">
        <v>33</v>
      </c>
      <c r="J16" s="40" t="s">
        <v>18</v>
      </c>
      <c r="K16" s="40">
        <v>32</v>
      </c>
      <c r="L16" s="40">
        <v>595677</v>
      </c>
      <c r="M16" s="40">
        <v>546683</v>
      </c>
      <c r="N16" s="40">
        <v>1</v>
      </c>
      <c r="O16" s="42"/>
      <c r="P16" s="42"/>
      <c r="Q16" s="42"/>
      <c r="R16" s="17">
        <f>ROUND(Q16*0.23,2)</f>
        <v>0</v>
      </c>
      <c r="S16" s="27">
        <f>ROUND(Q16,2)+R16</f>
        <v>0</v>
      </c>
      <c r="T16" s="42"/>
      <c r="U16" s="42"/>
      <c r="V16" s="17">
        <f>ROUND(U16*0.23,2)</f>
        <v>0</v>
      </c>
      <c r="W16" s="27">
        <f>ROUND(U16,2)+V16</f>
        <v>0</v>
      </c>
    </row>
  </sheetData>
  <sheetProtection algorithmName="SHA-512" hashValue="GrS5NwubJqOL5z8Yc83OJgokDc1q2a4soUAKzGjiDKLDlj6SjcdpCW1D3wuYrgg0Shmv/PqzjYG8z/rHH0leOg==" saltValue="SnZTIyYaAodnUF73o7+7pg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9"/>
  <sheetViews>
    <sheetView topLeftCell="A10" workbookViewId="0">
      <selection activeCell="T16" sqref="T16:U19"/>
    </sheetView>
  </sheetViews>
  <sheetFormatPr defaultColWidth="8.7265625" defaultRowHeight="14.5" x14ac:dyDescent="0.35"/>
  <cols>
    <col min="1" max="1" width="8.7265625" style="4"/>
    <col min="2" max="2" width="12.54296875" style="4" customWidth="1"/>
    <col min="3" max="11" width="8.7265625" style="4"/>
    <col min="12" max="12" width="14.54296875" style="4" customWidth="1"/>
    <col min="13" max="14" width="8.7265625" style="4"/>
    <col min="15" max="15" width="15.453125" style="4" customWidth="1"/>
    <col min="16" max="16" width="12.81640625" style="4" customWidth="1"/>
    <col min="17" max="17" width="19.54296875" style="4" customWidth="1"/>
    <col min="18" max="18" width="8.7265625" style="4"/>
    <col min="19" max="19" width="14.26953125" style="4" customWidth="1"/>
    <col min="20" max="20" width="8.7265625" style="4"/>
    <col min="21" max="21" width="18.81640625" style="4" customWidth="1"/>
    <col min="22" max="22" width="8.7265625" style="4"/>
    <col min="23" max="23" width="15.26953125" style="4" customWidth="1"/>
    <col min="24" max="16384" width="8.7265625" style="4"/>
  </cols>
  <sheetData>
    <row r="1" spans="1:23" ht="15" thickBot="1" x14ac:dyDescent="0.4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" thickTop="1" x14ac:dyDescent="0.35">
      <c r="A2" s="1">
        <v>3</v>
      </c>
      <c r="B2" s="1">
        <f>M14</f>
        <v>4</v>
      </c>
      <c r="C2" s="1" t="str">
        <f>E16</f>
        <v>CIECHANOWSKI</v>
      </c>
      <c r="D2" s="1"/>
      <c r="E2" s="1"/>
      <c r="F2" s="1"/>
      <c r="G2" s="112" t="s">
        <v>3787</v>
      </c>
      <c r="H2" s="113"/>
      <c r="I2" s="114"/>
      <c r="J2" s="115" t="s">
        <v>3788</v>
      </c>
      <c r="K2" s="116"/>
      <c r="L2" s="117"/>
      <c r="Q2" s="5"/>
      <c r="R2" s="5"/>
      <c r="S2" s="5"/>
      <c r="T2" s="5"/>
    </row>
    <row r="3" spans="1:23" x14ac:dyDescent="0.3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2" x14ac:dyDescent="0.35">
      <c r="A4" s="118" t="s">
        <v>3795</v>
      </c>
      <c r="B4" s="118"/>
      <c r="C4" s="118"/>
      <c r="D4" s="118"/>
      <c r="E4" s="118"/>
      <c r="F4" s="10" t="s">
        <v>3796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106" t="s">
        <v>3797</v>
      </c>
      <c r="O4" s="107"/>
      <c r="P4" s="14">
        <v>1</v>
      </c>
      <c r="Q4" s="88"/>
      <c r="R4" s="89"/>
      <c r="S4" s="89"/>
      <c r="T4" s="89"/>
      <c r="U4" s="89"/>
      <c r="V4" s="90"/>
    </row>
    <row r="5" spans="1:23" ht="42" x14ac:dyDescent="0.35">
      <c r="A5" s="118" t="s">
        <v>3798</v>
      </c>
      <c r="B5" s="118"/>
      <c r="C5" s="118"/>
      <c r="D5" s="118"/>
      <c r="E5" s="118"/>
      <c r="F5" s="10" t="s">
        <v>3799</v>
      </c>
      <c r="G5" s="11">
        <f>ROUND(J5/M14/60,2)</f>
        <v>0</v>
      </c>
      <c r="H5" s="12">
        <f>ROUND(K5/M14/60,0)</f>
        <v>0</v>
      </c>
      <c r="I5" s="13">
        <f>G4+H4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106"/>
      <c r="O5" s="107"/>
      <c r="P5" s="14">
        <v>2</v>
      </c>
      <c r="Q5" s="88"/>
      <c r="R5" s="89"/>
      <c r="S5" s="89"/>
      <c r="T5" s="89"/>
      <c r="U5" s="89"/>
      <c r="V5" s="90"/>
    </row>
    <row r="6" spans="1:23" ht="64" x14ac:dyDescent="0.35">
      <c r="A6" s="108" t="s">
        <v>3800</v>
      </c>
      <c r="B6" s="108"/>
      <c r="C6" s="108"/>
      <c r="D6" s="108"/>
      <c r="E6" s="108"/>
      <c r="F6" s="3" t="s">
        <v>3801</v>
      </c>
      <c r="G6" s="15"/>
      <c r="H6" s="12">
        <f t="shared" ref="H6:H10" si="0">G6*0.23</f>
        <v>0</v>
      </c>
      <c r="I6" s="31">
        <f>ROUND(G6+H6,2)</f>
        <v>0</v>
      </c>
      <c r="J6" s="109" t="s">
        <v>3802</v>
      </c>
      <c r="K6" s="110"/>
      <c r="L6" s="111"/>
      <c r="P6" s="9" t="s">
        <v>3793</v>
      </c>
      <c r="Q6" s="1" t="s">
        <v>3794</v>
      </c>
      <c r="S6" s="5"/>
      <c r="T6" s="5"/>
    </row>
    <row r="7" spans="1:23" ht="64" x14ac:dyDescent="0.35">
      <c r="A7" s="108" t="s">
        <v>3803</v>
      </c>
      <c r="B7" s="108"/>
      <c r="C7" s="108"/>
      <c r="D7" s="108"/>
      <c r="E7" s="108"/>
      <c r="F7" s="3" t="s">
        <v>3804</v>
      </c>
      <c r="G7" s="15"/>
      <c r="H7" s="12">
        <f t="shared" si="0"/>
        <v>0</v>
      </c>
      <c r="I7" s="31">
        <f>ROUND(G6+H6,2)</f>
        <v>0</v>
      </c>
      <c r="J7" s="109" t="s">
        <v>3802</v>
      </c>
      <c r="K7" s="110"/>
      <c r="L7" s="111"/>
      <c r="P7" s="9"/>
      <c r="Q7" s="1"/>
      <c r="S7" s="5"/>
      <c r="T7" s="5"/>
    </row>
    <row r="8" spans="1:23" ht="53.5" x14ac:dyDescent="0.35">
      <c r="A8" s="108" t="s">
        <v>3805</v>
      </c>
      <c r="B8" s="108"/>
      <c r="C8" s="108"/>
      <c r="D8" s="108"/>
      <c r="E8" s="108"/>
      <c r="F8" s="3" t="s">
        <v>3806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106" t="s">
        <v>3807</v>
      </c>
      <c r="O8" s="107"/>
      <c r="P8" s="14">
        <v>1</v>
      </c>
      <c r="Q8" s="88"/>
      <c r="R8" s="89"/>
      <c r="S8" s="89"/>
      <c r="T8" s="89"/>
      <c r="U8" s="89"/>
      <c r="V8" s="90"/>
    </row>
    <row r="9" spans="1:23" ht="43" x14ac:dyDescent="0.35">
      <c r="A9" s="91" t="s">
        <v>3808</v>
      </c>
      <c r="B9" s="91"/>
      <c r="C9" s="91"/>
      <c r="D9" s="91"/>
      <c r="E9" s="91"/>
      <c r="F9" s="3" t="s">
        <v>3809</v>
      </c>
      <c r="G9" s="15"/>
      <c r="H9" s="12">
        <f t="shared" si="0"/>
        <v>0</v>
      </c>
      <c r="I9" s="31">
        <f>ROUND(G9+H9,2)</f>
        <v>0</v>
      </c>
      <c r="J9" s="92" t="s">
        <v>3802</v>
      </c>
      <c r="K9" s="93"/>
      <c r="L9" s="94"/>
      <c r="M9" s="1"/>
      <c r="N9" s="16"/>
      <c r="W9" s="17"/>
    </row>
    <row r="10" spans="1:23" ht="54" thickBot="1" x14ac:dyDescent="0.4">
      <c r="A10" s="91" t="s">
        <v>3810</v>
      </c>
      <c r="B10" s="91"/>
      <c r="C10" s="91"/>
      <c r="D10" s="91"/>
      <c r="E10" s="91"/>
      <c r="F10" s="3" t="s">
        <v>3811</v>
      </c>
      <c r="G10" s="18"/>
      <c r="H10" s="19">
        <f t="shared" si="0"/>
        <v>0</v>
      </c>
      <c r="I10" s="31">
        <f>ROUND(G10+H10,2)</f>
        <v>0</v>
      </c>
      <c r="J10" s="95" t="s">
        <v>3802</v>
      </c>
      <c r="K10" s="96"/>
      <c r="L10" s="97"/>
      <c r="M10" s="1"/>
      <c r="N10" s="1"/>
    </row>
    <row r="11" spans="1:23" ht="15" thickTop="1" x14ac:dyDescent="0.35">
      <c r="A11" s="20"/>
      <c r="B11" s="20"/>
      <c r="C11" s="20"/>
      <c r="D11" s="20"/>
      <c r="H11" s="20"/>
      <c r="I11" s="98"/>
      <c r="J11" s="99"/>
      <c r="K11" s="99"/>
      <c r="L11" s="100"/>
      <c r="M11" s="33" t="s">
        <v>3812</v>
      </c>
      <c r="N11" s="34"/>
      <c r="O11" s="1"/>
      <c r="P11" s="1"/>
      <c r="Q11" s="1"/>
      <c r="R11" s="1"/>
      <c r="S11" s="1"/>
      <c r="T11" s="1"/>
      <c r="U11" s="1"/>
      <c r="V11" s="21"/>
    </row>
    <row r="12" spans="1:23" ht="15" thickBot="1" x14ac:dyDescent="0.4">
      <c r="A12" s="20"/>
      <c r="B12" s="20"/>
      <c r="C12" s="20"/>
      <c r="D12" s="20"/>
      <c r="H12" s="22" t="s">
        <v>3813</v>
      </c>
      <c r="I12" s="101"/>
      <c r="J12" s="102"/>
      <c r="K12" s="102"/>
      <c r="L12" s="103"/>
      <c r="M12" s="104" t="s">
        <v>3814</v>
      </c>
      <c r="N12" s="105"/>
      <c r="O12" s="105"/>
      <c r="P12" s="105"/>
      <c r="Q12" s="105"/>
      <c r="R12" s="105"/>
      <c r="S12" s="105"/>
      <c r="T12" s="105"/>
      <c r="U12" s="105"/>
      <c r="V12" s="105"/>
    </row>
    <row r="13" spans="1:23" ht="15" thickTop="1" x14ac:dyDescent="0.35"/>
    <row r="14" spans="1:23" ht="34.5" customHeight="1" x14ac:dyDescent="0.3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4</v>
      </c>
      <c r="N14" s="25">
        <f>SUM(N16:N400)</f>
        <v>4</v>
      </c>
      <c r="P14" s="86" t="s">
        <v>3815</v>
      </c>
      <c r="Q14" s="87"/>
      <c r="R14" s="87"/>
      <c r="S14" s="87"/>
      <c r="T14" s="86" t="s">
        <v>3816</v>
      </c>
      <c r="U14" s="87"/>
      <c r="V14" s="87"/>
      <c r="W14" s="87"/>
    </row>
    <row r="15" spans="1:23" ht="73.5" x14ac:dyDescent="0.35">
      <c r="A15" s="35" t="s">
        <v>1</v>
      </c>
      <c r="B15" s="35" t="s">
        <v>2</v>
      </c>
      <c r="C15" s="36" t="s">
        <v>3</v>
      </c>
      <c r="D15" s="37" t="s">
        <v>4</v>
      </c>
      <c r="E15" s="37" t="s">
        <v>5</v>
      </c>
      <c r="F15" s="37" t="s">
        <v>6</v>
      </c>
      <c r="G15" s="37" t="s">
        <v>7</v>
      </c>
      <c r="H15" s="37" t="s">
        <v>8</v>
      </c>
      <c r="I15" s="37" t="s">
        <v>9</v>
      </c>
      <c r="J15" s="37" t="s">
        <v>10</v>
      </c>
      <c r="K15" s="37" t="s">
        <v>11</v>
      </c>
      <c r="L15" s="37" t="s">
        <v>12</v>
      </c>
      <c r="M15" s="37" t="s">
        <v>13</v>
      </c>
      <c r="N15" s="37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35">
      <c r="A16" s="38">
        <v>2919070</v>
      </c>
      <c r="B16" s="38" t="s">
        <v>3021</v>
      </c>
      <c r="C16" s="39" t="s">
        <v>3022</v>
      </c>
      <c r="D16" s="40" t="s">
        <v>14</v>
      </c>
      <c r="E16" s="40" t="s">
        <v>180</v>
      </c>
      <c r="F16" s="40" t="s">
        <v>181</v>
      </c>
      <c r="G16" s="40" t="s">
        <v>3016</v>
      </c>
      <c r="H16" s="40" t="s">
        <v>181</v>
      </c>
      <c r="I16" s="40" t="s">
        <v>3023</v>
      </c>
      <c r="J16" s="40" t="s">
        <v>3024</v>
      </c>
      <c r="K16" s="41" t="s">
        <v>288</v>
      </c>
      <c r="L16" s="40">
        <v>607912</v>
      </c>
      <c r="M16" s="40">
        <v>558906</v>
      </c>
      <c r="N16" s="40">
        <v>1</v>
      </c>
      <c r="O16" s="42"/>
      <c r="P16" s="42"/>
      <c r="Q16" s="42"/>
      <c r="R16" s="17">
        <f>ROUND(Q16*0.23,2)</f>
        <v>0</v>
      </c>
      <c r="S16" s="27">
        <f>ROUND(Q16,2)+R16</f>
        <v>0</v>
      </c>
      <c r="T16" s="42"/>
      <c r="U16" s="42"/>
      <c r="V16" s="17">
        <f>ROUND(U16*0.23,2)</f>
        <v>0</v>
      </c>
      <c r="W16" s="27">
        <f>ROUND(U16,2)+V16</f>
        <v>0</v>
      </c>
    </row>
    <row r="17" spans="1:23" x14ac:dyDescent="0.35">
      <c r="A17" s="38">
        <v>2915845</v>
      </c>
      <c r="B17" s="38" t="s">
        <v>3042</v>
      </c>
      <c r="C17" s="39" t="s">
        <v>3043</v>
      </c>
      <c r="D17" s="40" t="s">
        <v>14</v>
      </c>
      <c r="E17" s="40" t="s">
        <v>180</v>
      </c>
      <c r="F17" s="40" t="s">
        <v>181</v>
      </c>
      <c r="G17" s="40" t="s">
        <v>3016</v>
      </c>
      <c r="H17" s="40" t="s">
        <v>181</v>
      </c>
      <c r="I17" s="40" t="s">
        <v>1998</v>
      </c>
      <c r="J17" s="40" t="s">
        <v>3041</v>
      </c>
      <c r="K17" s="41" t="s">
        <v>209</v>
      </c>
      <c r="L17" s="40">
        <v>609266</v>
      </c>
      <c r="M17" s="40">
        <v>557215</v>
      </c>
      <c r="N17" s="40">
        <v>1</v>
      </c>
      <c r="O17" s="42"/>
      <c r="P17" s="42"/>
      <c r="Q17" s="42"/>
      <c r="R17" s="17">
        <f t="shared" ref="R17:R19" si="1">ROUND(Q17*0.23,2)</f>
        <v>0</v>
      </c>
      <c r="S17" s="27">
        <f t="shared" ref="S17:S19" si="2">ROUND(Q17,2)+R17</f>
        <v>0</v>
      </c>
      <c r="T17" s="42"/>
      <c r="U17" s="42"/>
      <c r="V17" s="17">
        <f t="shared" ref="V17:V19" si="3">ROUND(U17*0.23,2)</f>
        <v>0</v>
      </c>
      <c r="W17" s="27">
        <f t="shared" ref="W17:W19" si="4">ROUND(U17,2)+V17</f>
        <v>0</v>
      </c>
    </row>
    <row r="18" spans="1:23" x14ac:dyDescent="0.35">
      <c r="A18" s="38">
        <v>2913985</v>
      </c>
      <c r="B18" s="38" t="s">
        <v>3050</v>
      </c>
      <c r="C18" s="39" t="s">
        <v>3051</v>
      </c>
      <c r="D18" s="40" t="s">
        <v>14</v>
      </c>
      <c r="E18" s="40" t="s">
        <v>180</v>
      </c>
      <c r="F18" s="40" t="s">
        <v>181</v>
      </c>
      <c r="G18" s="40" t="s">
        <v>3016</v>
      </c>
      <c r="H18" s="40" t="s">
        <v>181</v>
      </c>
      <c r="I18" s="40" t="s">
        <v>296</v>
      </c>
      <c r="J18" s="40" t="s">
        <v>297</v>
      </c>
      <c r="K18" s="41">
        <v>2</v>
      </c>
      <c r="L18" s="40">
        <v>607727</v>
      </c>
      <c r="M18" s="40">
        <v>559064</v>
      </c>
      <c r="N18" s="40">
        <v>1</v>
      </c>
      <c r="O18" s="42"/>
      <c r="P18" s="42"/>
      <c r="Q18" s="42"/>
      <c r="R18" s="17">
        <f t="shared" si="1"/>
        <v>0</v>
      </c>
      <c r="S18" s="27">
        <f t="shared" si="2"/>
        <v>0</v>
      </c>
      <c r="T18" s="42"/>
      <c r="U18" s="42"/>
      <c r="V18" s="17">
        <f t="shared" si="3"/>
        <v>0</v>
      </c>
      <c r="W18" s="27">
        <f t="shared" si="4"/>
        <v>0</v>
      </c>
    </row>
    <row r="19" spans="1:23" x14ac:dyDescent="0.35">
      <c r="A19" s="38">
        <v>2915034</v>
      </c>
      <c r="B19" s="38" t="s">
        <v>3075</v>
      </c>
      <c r="C19" s="39" t="s">
        <v>3076</v>
      </c>
      <c r="D19" s="40" t="s">
        <v>14</v>
      </c>
      <c r="E19" s="40" t="s">
        <v>180</v>
      </c>
      <c r="F19" s="40" t="s">
        <v>181</v>
      </c>
      <c r="G19" s="40" t="s">
        <v>3016</v>
      </c>
      <c r="H19" s="40" t="s">
        <v>181</v>
      </c>
      <c r="I19" s="40" t="s">
        <v>217</v>
      </c>
      <c r="J19" s="40" t="s">
        <v>218</v>
      </c>
      <c r="K19" s="41">
        <v>6</v>
      </c>
      <c r="L19" s="40">
        <v>607685</v>
      </c>
      <c r="M19" s="40">
        <v>558488</v>
      </c>
      <c r="N19" s="40">
        <v>1</v>
      </c>
      <c r="O19" s="42"/>
      <c r="P19" s="42"/>
      <c r="Q19" s="42"/>
      <c r="R19" s="17">
        <f t="shared" si="1"/>
        <v>0</v>
      </c>
      <c r="S19" s="27">
        <f t="shared" si="2"/>
        <v>0</v>
      </c>
      <c r="T19" s="42"/>
      <c r="U19" s="42"/>
      <c r="V19" s="17">
        <f t="shared" si="3"/>
        <v>0</v>
      </c>
      <c r="W19" s="27">
        <f t="shared" si="4"/>
        <v>0</v>
      </c>
    </row>
  </sheetData>
  <sheetProtection algorithmName="SHA-512" hashValue="7RZFqby3ZPRDOW0o5Wa05FZZgzeYYG4XzJxWsisiR6cWe8d9EFPdJX+AhKKDeXpNenwg8KAoJSS1MpwTLb+MCQ==" saltValue="qh8qAs6LysGbDlRO3jE9ew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1"/>
  <sheetViews>
    <sheetView topLeftCell="A7" workbookViewId="0">
      <selection activeCell="T16" sqref="T16:U21"/>
    </sheetView>
  </sheetViews>
  <sheetFormatPr defaultColWidth="8.7265625" defaultRowHeight="14.5" x14ac:dyDescent="0.35"/>
  <cols>
    <col min="1" max="1" width="8.7265625" style="4"/>
    <col min="2" max="2" width="12.54296875" style="4" customWidth="1"/>
    <col min="3" max="11" width="8.7265625" style="4"/>
    <col min="12" max="12" width="14.54296875" style="4" customWidth="1"/>
    <col min="13" max="14" width="8.7265625" style="4"/>
    <col min="15" max="15" width="15.453125" style="4" customWidth="1"/>
    <col min="16" max="16" width="12.81640625" style="4" customWidth="1"/>
    <col min="17" max="17" width="19.54296875" style="4" customWidth="1"/>
    <col min="18" max="18" width="8.7265625" style="4"/>
    <col min="19" max="19" width="14.26953125" style="4" customWidth="1"/>
    <col min="20" max="20" width="8.7265625" style="4"/>
    <col min="21" max="21" width="18.81640625" style="4" customWidth="1"/>
    <col min="22" max="22" width="8.7265625" style="4"/>
    <col min="23" max="23" width="15.26953125" style="4" customWidth="1"/>
    <col min="24" max="16384" width="8.7265625" style="4"/>
  </cols>
  <sheetData>
    <row r="1" spans="1:23" ht="15" thickBot="1" x14ac:dyDescent="0.4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" thickTop="1" x14ac:dyDescent="0.35">
      <c r="A2" s="1">
        <v>2</v>
      </c>
      <c r="B2" s="1">
        <f>M14</f>
        <v>6</v>
      </c>
      <c r="C2" s="1" t="str">
        <f>E16</f>
        <v>CIECHANOWSKI</v>
      </c>
      <c r="D2" s="1"/>
      <c r="E2" s="1"/>
      <c r="F2" s="1"/>
      <c r="G2" s="112" t="s">
        <v>3787</v>
      </c>
      <c r="H2" s="113"/>
      <c r="I2" s="114"/>
      <c r="J2" s="115" t="s">
        <v>3788</v>
      </c>
      <c r="K2" s="116"/>
      <c r="L2" s="117"/>
      <c r="Q2" s="5"/>
      <c r="R2" s="5"/>
      <c r="S2" s="5"/>
      <c r="T2" s="5"/>
    </row>
    <row r="3" spans="1:23" x14ac:dyDescent="0.3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2" x14ac:dyDescent="0.35">
      <c r="A4" s="118" t="s">
        <v>3795</v>
      </c>
      <c r="B4" s="118"/>
      <c r="C4" s="118"/>
      <c r="D4" s="118"/>
      <c r="E4" s="118"/>
      <c r="F4" s="10" t="s">
        <v>3796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106" t="s">
        <v>3797</v>
      </c>
      <c r="O4" s="107"/>
      <c r="P4" s="14">
        <v>1</v>
      </c>
      <c r="Q4" s="88"/>
      <c r="R4" s="89"/>
      <c r="S4" s="89"/>
      <c r="T4" s="89"/>
      <c r="U4" s="89"/>
      <c r="V4" s="90"/>
    </row>
    <row r="5" spans="1:23" ht="42" x14ac:dyDescent="0.35">
      <c r="A5" s="118" t="s">
        <v>3798</v>
      </c>
      <c r="B5" s="118"/>
      <c r="C5" s="118"/>
      <c r="D5" s="118"/>
      <c r="E5" s="118"/>
      <c r="F5" s="10" t="s">
        <v>3799</v>
      </c>
      <c r="G5" s="11">
        <f>ROUND(J5/M14/60,2)</f>
        <v>0</v>
      </c>
      <c r="H5" s="12">
        <f>ROUND(K5/M14/60,0)</f>
        <v>0</v>
      </c>
      <c r="I5" s="13">
        <f>G4+H4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106"/>
      <c r="O5" s="107"/>
      <c r="P5" s="14">
        <v>2</v>
      </c>
      <c r="Q5" s="88"/>
      <c r="R5" s="89"/>
      <c r="S5" s="89"/>
      <c r="T5" s="89"/>
      <c r="U5" s="89"/>
      <c r="V5" s="90"/>
    </row>
    <row r="6" spans="1:23" ht="64" x14ac:dyDescent="0.35">
      <c r="A6" s="108" t="s">
        <v>3800</v>
      </c>
      <c r="B6" s="108"/>
      <c r="C6" s="108"/>
      <c r="D6" s="108"/>
      <c r="E6" s="108"/>
      <c r="F6" s="3" t="s">
        <v>3801</v>
      </c>
      <c r="G6" s="15"/>
      <c r="H6" s="12">
        <f t="shared" ref="H6:H10" si="0">G6*0.23</f>
        <v>0</v>
      </c>
      <c r="I6" s="31">
        <f>ROUND(G6+H6,2)</f>
        <v>0</v>
      </c>
      <c r="J6" s="109" t="s">
        <v>3802</v>
      </c>
      <c r="K6" s="110"/>
      <c r="L6" s="111"/>
      <c r="P6" s="9" t="s">
        <v>3793</v>
      </c>
      <c r="Q6" s="1" t="s">
        <v>3794</v>
      </c>
      <c r="S6" s="5"/>
      <c r="T6" s="5"/>
    </row>
    <row r="7" spans="1:23" ht="64" x14ac:dyDescent="0.35">
      <c r="A7" s="108" t="s">
        <v>3803</v>
      </c>
      <c r="B7" s="108"/>
      <c r="C7" s="108"/>
      <c r="D7" s="108"/>
      <c r="E7" s="108"/>
      <c r="F7" s="3" t="s">
        <v>3804</v>
      </c>
      <c r="G7" s="15"/>
      <c r="H7" s="12">
        <f t="shared" si="0"/>
        <v>0</v>
      </c>
      <c r="I7" s="31">
        <f>ROUND(G6+H6,2)</f>
        <v>0</v>
      </c>
      <c r="J7" s="109" t="s">
        <v>3802</v>
      </c>
      <c r="K7" s="110"/>
      <c r="L7" s="111"/>
      <c r="P7" s="9"/>
      <c r="Q7" s="1"/>
      <c r="S7" s="5"/>
      <c r="T7" s="5"/>
    </row>
    <row r="8" spans="1:23" ht="53.5" x14ac:dyDescent="0.35">
      <c r="A8" s="108" t="s">
        <v>3805</v>
      </c>
      <c r="B8" s="108"/>
      <c r="C8" s="108"/>
      <c r="D8" s="108"/>
      <c r="E8" s="108"/>
      <c r="F8" s="3" t="s">
        <v>3806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106" t="s">
        <v>3807</v>
      </c>
      <c r="O8" s="107"/>
      <c r="P8" s="14">
        <v>1</v>
      </c>
      <c r="Q8" s="88"/>
      <c r="R8" s="89"/>
      <c r="S8" s="89"/>
      <c r="T8" s="89"/>
      <c r="U8" s="89"/>
      <c r="V8" s="90"/>
    </row>
    <row r="9" spans="1:23" ht="43" x14ac:dyDescent="0.35">
      <c r="A9" s="91" t="s">
        <v>3808</v>
      </c>
      <c r="B9" s="91"/>
      <c r="C9" s="91"/>
      <c r="D9" s="91"/>
      <c r="E9" s="91"/>
      <c r="F9" s="3" t="s">
        <v>3809</v>
      </c>
      <c r="G9" s="15"/>
      <c r="H9" s="12">
        <f t="shared" si="0"/>
        <v>0</v>
      </c>
      <c r="I9" s="31">
        <f>ROUND(G9+H9,2)</f>
        <v>0</v>
      </c>
      <c r="J9" s="92" t="s">
        <v>3802</v>
      </c>
      <c r="K9" s="93"/>
      <c r="L9" s="94"/>
      <c r="M9" s="1"/>
      <c r="N9" s="16"/>
      <c r="W9" s="17"/>
    </row>
    <row r="10" spans="1:23" ht="54" thickBot="1" x14ac:dyDescent="0.4">
      <c r="A10" s="91" t="s">
        <v>3810</v>
      </c>
      <c r="B10" s="91"/>
      <c r="C10" s="91"/>
      <c r="D10" s="91"/>
      <c r="E10" s="91"/>
      <c r="F10" s="3" t="s">
        <v>3811</v>
      </c>
      <c r="G10" s="18"/>
      <c r="H10" s="19">
        <f t="shared" si="0"/>
        <v>0</v>
      </c>
      <c r="I10" s="31">
        <f>ROUND(G10+H10,2)</f>
        <v>0</v>
      </c>
      <c r="J10" s="95" t="s">
        <v>3802</v>
      </c>
      <c r="K10" s="96"/>
      <c r="L10" s="97"/>
      <c r="M10" s="1"/>
      <c r="N10" s="1"/>
    </row>
    <row r="11" spans="1:23" ht="15" thickTop="1" x14ac:dyDescent="0.35">
      <c r="A11" s="20"/>
      <c r="B11" s="20"/>
      <c r="C11" s="20"/>
      <c r="D11" s="20"/>
      <c r="H11" s="20"/>
      <c r="I11" s="98"/>
      <c r="J11" s="99"/>
      <c r="K11" s="99"/>
      <c r="L11" s="100"/>
      <c r="M11" s="33" t="s">
        <v>3812</v>
      </c>
      <c r="N11" s="34"/>
      <c r="O11" s="1"/>
      <c r="P11" s="1"/>
      <c r="Q11" s="1"/>
      <c r="R11" s="1"/>
      <c r="S11" s="1"/>
      <c r="T11" s="1"/>
      <c r="U11" s="1"/>
      <c r="V11" s="21"/>
    </row>
    <row r="12" spans="1:23" ht="15" thickBot="1" x14ac:dyDescent="0.4">
      <c r="A12" s="20"/>
      <c r="B12" s="20"/>
      <c r="C12" s="20"/>
      <c r="D12" s="20"/>
      <c r="H12" s="22" t="s">
        <v>3813</v>
      </c>
      <c r="I12" s="101"/>
      <c r="J12" s="102"/>
      <c r="K12" s="102"/>
      <c r="L12" s="103"/>
      <c r="M12" s="104" t="s">
        <v>3814</v>
      </c>
      <c r="N12" s="105"/>
      <c r="O12" s="105"/>
      <c r="P12" s="105"/>
      <c r="Q12" s="105"/>
      <c r="R12" s="105"/>
      <c r="S12" s="105"/>
      <c r="T12" s="105"/>
      <c r="U12" s="105"/>
      <c r="V12" s="105"/>
    </row>
    <row r="13" spans="1:23" ht="15" thickTop="1" x14ac:dyDescent="0.35"/>
    <row r="14" spans="1:23" ht="34.5" customHeight="1" x14ac:dyDescent="0.3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6</v>
      </c>
      <c r="N14" s="25">
        <f>SUM(N16:N400)</f>
        <v>6</v>
      </c>
      <c r="P14" s="86" t="s">
        <v>3815</v>
      </c>
      <c r="Q14" s="87"/>
      <c r="R14" s="87"/>
      <c r="S14" s="87"/>
      <c r="T14" s="86" t="s">
        <v>3816</v>
      </c>
      <c r="U14" s="87"/>
      <c r="V14" s="87"/>
      <c r="W14" s="87"/>
    </row>
    <row r="15" spans="1:23" ht="73.5" x14ac:dyDescent="0.35">
      <c r="A15" s="35" t="s">
        <v>1</v>
      </c>
      <c r="B15" s="35" t="s">
        <v>2</v>
      </c>
      <c r="C15" s="36" t="s">
        <v>3</v>
      </c>
      <c r="D15" s="37" t="s">
        <v>4</v>
      </c>
      <c r="E15" s="37" t="s">
        <v>5</v>
      </c>
      <c r="F15" s="37" t="s">
        <v>6</v>
      </c>
      <c r="G15" s="37" t="s">
        <v>7</v>
      </c>
      <c r="H15" s="37" t="s">
        <v>8</v>
      </c>
      <c r="I15" s="37" t="s">
        <v>9</v>
      </c>
      <c r="J15" s="37" t="s">
        <v>10</v>
      </c>
      <c r="K15" s="37" t="s">
        <v>11</v>
      </c>
      <c r="L15" s="37" t="s">
        <v>12</v>
      </c>
      <c r="M15" s="37" t="s">
        <v>13</v>
      </c>
      <c r="N15" s="37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35">
      <c r="A16" s="38">
        <v>2919047</v>
      </c>
      <c r="B16" s="38" t="s">
        <v>3019</v>
      </c>
      <c r="C16" s="39" t="s">
        <v>3020</v>
      </c>
      <c r="D16" s="40" t="s">
        <v>14</v>
      </c>
      <c r="E16" s="40" t="s">
        <v>180</v>
      </c>
      <c r="F16" s="40" t="s">
        <v>181</v>
      </c>
      <c r="G16" s="40" t="s">
        <v>3016</v>
      </c>
      <c r="H16" s="40" t="s">
        <v>181</v>
      </c>
      <c r="I16" s="40" t="s">
        <v>1281</v>
      </c>
      <c r="J16" s="40" t="s">
        <v>1282</v>
      </c>
      <c r="K16" s="41">
        <v>7</v>
      </c>
      <c r="L16" s="40">
        <v>608711</v>
      </c>
      <c r="M16" s="40">
        <v>558231</v>
      </c>
      <c r="N16" s="40">
        <v>1</v>
      </c>
      <c r="O16" s="42"/>
      <c r="P16" s="42"/>
      <c r="Q16" s="42"/>
      <c r="R16" s="17">
        <f>ROUND(Q16*0.23,2)</f>
        <v>0</v>
      </c>
      <c r="S16" s="27">
        <f>ROUND(Q16,2)+R16</f>
        <v>0</v>
      </c>
      <c r="T16" s="42"/>
      <c r="U16" s="42"/>
      <c r="V16" s="17">
        <f>ROUND(U16*0.23,2)</f>
        <v>0</v>
      </c>
      <c r="W16" s="27">
        <f>ROUND(U16,2)+V16</f>
        <v>0</v>
      </c>
    </row>
    <row r="17" spans="1:23" x14ac:dyDescent="0.35">
      <c r="A17" s="38">
        <v>9069022</v>
      </c>
      <c r="B17" s="38" t="s">
        <v>3025</v>
      </c>
      <c r="C17" s="39" t="s">
        <v>3026</v>
      </c>
      <c r="D17" s="40" t="s">
        <v>14</v>
      </c>
      <c r="E17" s="40" t="s">
        <v>180</v>
      </c>
      <c r="F17" s="40" t="s">
        <v>181</v>
      </c>
      <c r="G17" s="40" t="s">
        <v>3016</v>
      </c>
      <c r="H17" s="40" t="s">
        <v>181</v>
      </c>
      <c r="I17" s="40" t="s">
        <v>3027</v>
      </c>
      <c r="J17" s="40" t="s">
        <v>3028</v>
      </c>
      <c r="K17" s="41">
        <v>16</v>
      </c>
      <c r="L17" s="40">
        <v>608623</v>
      </c>
      <c r="M17" s="40">
        <v>558159</v>
      </c>
      <c r="N17" s="40">
        <v>1</v>
      </c>
      <c r="O17" s="42"/>
      <c r="P17" s="42"/>
      <c r="Q17" s="42"/>
      <c r="R17" s="17">
        <f t="shared" ref="R17:R21" si="1">ROUND(Q17*0.23,2)</f>
        <v>0</v>
      </c>
      <c r="S17" s="27">
        <f t="shared" ref="S17:S21" si="2">ROUND(Q17,2)+R17</f>
        <v>0</v>
      </c>
      <c r="T17" s="42"/>
      <c r="U17" s="42"/>
      <c r="V17" s="17">
        <f t="shared" ref="V17:V21" si="3">ROUND(U17*0.23,2)</f>
        <v>0</v>
      </c>
      <c r="W17" s="27">
        <f t="shared" ref="W17:W21" si="4">ROUND(U17,2)+V17</f>
        <v>0</v>
      </c>
    </row>
    <row r="18" spans="1:23" x14ac:dyDescent="0.35">
      <c r="A18" s="38">
        <v>2914967</v>
      </c>
      <c r="B18" s="38" t="s">
        <v>3029</v>
      </c>
      <c r="C18" s="39" t="s">
        <v>3030</v>
      </c>
      <c r="D18" s="40" t="s">
        <v>14</v>
      </c>
      <c r="E18" s="40" t="s">
        <v>180</v>
      </c>
      <c r="F18" s="40" t="s">
        <v>181</v>
      </c>
      <c r="G18" s="40" t="s">
        <v>3016</v>
      </c>
      <c r="H18" s="40" t="s">
        <v>181</v>
      </c>
      <c r="I18" s="40" t="s">
        <v>3031</v>
      </c>
      <c r="J18" s="40" t="s">
        <v>3032</v>
      </c>
      <c r="K18" s="41">
        <v>6</v>
      </c>
      <c r="L18" s="40">
        <v>607727</v>
      </c>
      <c r="M18" s="40">
        <v>558654</v>
      </c>
      <c r="N18" s="40">
        <v>1</v>
      </c>
      <c r="O18" s="42"/>
      <c r="P18" s="42"/>
      <c r="Q18" s="42"/>
      <c r="R18" s="17">
        <f t="shared" si="1"/>
        <v>0</v>
      </c>
      <c r="S18" s="27">
        <f t="shared" si="2"/>
        <v>0</v>
      </c>
      <c r="T18" s="42"/>
      <c r="U18" s="42"/>
      <c r="V18" s="17">
        <f t="shared" si="3"/>
        <v>0</v>
      </c>
      <c r="W18" s="27">
        <f t="shared" si="4"/>
        <v>0</v>
      </c>
    </row>
    <row r="19" spans="1:23" x14ac:dyDescent="0.35">
      <c r="A19" s="38">
        <v>2919481</v>
      </c>
      <c r="B19" s="38" t="s">
        <v>3048</v>
      </c>
      <c r="C19" s="39" t="s">
        <v>3049</v>
      </c>
      <c r="D19" s="40" t="s">
        <v>14</v>
      </c>
      <c r="E19" s="40" t="s">
        <v>180</v>
      </c>
      <c r="F19" s="40" t="s">
        <v>181</v>
      </c>
      <c r="G19" s="40" t="s">
        <v>3016</v>
      </c>
      <c r="H19" s="40" t="s">
        <v>181</v>
      </c>
      <c r="I19" s="40" t="s">
        <v>1778</v>
      </c>
      <c r="J19" s="40" t="s">
        <v>1779</v>
      </c>
      <c r="K19" s="41">
        <v>1</v>
      </c>
      <c r="L19" s="40">
        <v>609821</v>
      </c>
      <c r="M19" s="40">
        <v>558686</v>
      </c>
      <c r="N19" s="40">
        <v>1</v>
      </c>
      <c r="O19" s="42"/>
      <c r="P19" s="42"/>
      <c r="Q19" s="42"/>
      <c r="R19" s="17">
        <f t="shared" si="1"/>
        <v>0</v>
      </c>
      <c r="S19" s="27">
        <f t="shared" si="2"/>
        <v>0</v>
      </c>
      <c r="T19" s="42"/>
      <c r="U19" s="42"/>
      <c r="V19" s="17">
        <f t="shared" si="3"/>
        <v>0</v>
      </c>
      <c r="W19" s="27">
        <f t="shared" si="4"/>
        <v>0</v>
      </c>
    </row>
    <row r="20" spans="1:23" x14ac:dyDescent="0.35">
      <c r="A20" s="38">
        <v>2919736</v>
      </c>
      <c r="B20" s="38" t="s">
        <v>3056</v>
      </c>
      <c r="C20" s="39" t="s">
        <v>3057</v>
      </c>
      <c r="D20" s="40" t="s">
        <v>14</v>
      </c>
      <c r="E20" s="40" t="s">
        <v>180</v>
      </c>
      <c r="F20" s="40" t="s">
        <v>181</v>
      </c>
      <c r="G20" s="40" t="s">
        <v>3016</v>
      </c>
      <c r="H20" s="40" t="s">
        <v>181</v>
      </c>
      <c r="I20" s="40" t="s">
        <v>3058</v>
      </c>
      <c r="J20" s="40" t="s">
        <v>3059</v>
      </c>
      <c r="K20" s="41">
        <v>17</v>
      </c>
      <c r="L20" s="40">
        <v>608210</v>
      </c>
      <c r="M20" s="40">
        <v>558626</v>
      </c>
      <c r="N20" s="40">
        <v>1</v>
      </c>
      <c r="O20" s="42"/>
      <c r="P20" s="42"/>
      <c r="Q20" s="42"/>
      <c r="R20" s="17">
        <f t="shared" si="1"/>
        <v>0</v>
      </c>
      <c r="S20" s="27">
        <f t="shared" si="2"/>
        <v>0</v>
      </c>
      <c r="T20" s="42"/>
      <c r="U20" s="42"/>
      <c r="V20" s="17">
        <f t="shared" si="3"/>
        <v>0</v>
      </c>
      <c r="W20" s="27">
        <f t="shared" si="4"/>
        <v>0</v>
      </c>
    </row>
    <row r="21" spans="1:23" x14ac:dyDescent="0.35">
      <c r="A21" s="38">
        <v>2913882</v>
      </c>
      <c r="B21" s="38" t="s">
        <v>3060</v>
      </c>
      <c r="C21" s="39" t="s">
        <v>3061</v>
      </c>
      <c r="D21" s="40" t="s">
        <v>14</v>
      </c>
      <c r="E21" s="40" t="s">
        <v>180</v>
      </c>
      <c r="F21" s="40" t="s">
        <v>181</v>
      </c>
      <c r="G21" s="40" t="s">
        <v>3016</v>
      </c>
      <c r="H21" s="40" t="s">
        <v>181</v>
      </c>
      <c r="I21" s="40" t="s">
        <v>3058</v>
      </c>
      <c r="J21" s="40" t="s">
        <v>3059</v>
      </c>
      <c r="K21" s="41">
        <v>66</v>
      </c>
      <c r="L21" s="40">
        <v>607543</v>
      </c>
      <c r="M21" s="40">
        <v>558904</v>
      </c>
      <c r="N21" s="40">
        <v>1</v>
      </c>
      <c r="O21" s="42"/>
      <c r="P21" s="42"/>
      <c r="Q21" s="42"/>
      <c r="R21" s="17">
        <f t="shared" si="1"/>
        <v>0</v>
      </c>
      <c r="S21" s="27">
        <f t="shared" si="2"/>
        <v>0</v>
      </c>
      <c r="T21" s="42"/>
      <c r="U21" s="42"/>
      <c r="V21" s="17">
        <f t="shared" si="3"/>
        <v>0</v>
      </c>
      <c r="W21" s="27">
        <f t="shared" si="4"/>
        <v>0</v>
      </c>
    </row>
  </sheetData>
  <sheetProtection algorithmName="SHA-512" hashValue="uclhlIbgaA00g9idBdrd0TqT2l8n7gm5cOcwOocwgelhSKWensAMiLiStR9GZ4C/SH3hTRf7OEmRrlsm9faO+w==" saltValue="B2vQRQGNWjLy9ND0Dtb9hQ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6"/>
  <sheetViews>
    <sheetView workbookViewId="0">
      <selection activeCell="F6" sqref="F6"/>
    </sheetView>
  </sheetViews>
  <sheetFormatPr defaultColWidth="8.7265625" defaultRowHeight="14.5" x14ac:dyDescent="0.35"/>
  <cols>
    <col min="1" max="1" width="8.7265625" style="4"/>
    <col min="2" max="2" width="12.54296875" style="4" customWidth="1"/>
    <col min="3" max="11" width="8.7265625" style="4"/>
    <col min="12" max="12" width="14.54296875" style="4" customWidth="1"/>
    <col min="13" max="14" width="8.7265625" style="4"/>
    <col min="15" max="15" width="15.453125" style="4" customWidth="1"/>
    <col min="16" max="16" width="12.81640625" style="4" customWidth="1"/>
    <col min="17" max="17" width="19.54296875" style="4" customWidth="1"/>
    <col min="18" max="18" width="8.7265625" style="4"/>
    <col min="19" max="19" width="14.26953125" style="4" customWidth="1"/>
    <col min="20" max="20" width="8.7265625" style="4"/>
    <col min="21" max="21" width="18.81640625" style="4" customWidth="1"/>
    <col min="22" max="22" width="8.7265625" style="4"/>
    <col min="23" max="23" width="15.26953125" style="4" customWidth="1"/>
    <col min="24" max="16384" width="8.7265625" style="4"/>
  </cols>
  <sheetData>
    <row r="1" spans="1:23" ht="15" thickBot="1" x14ac:dyDescent="0.4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" thickTop="1" x14ac:dyDescent="0.35">
      <c r="A2" s="1">
        <v>1</v>
      </c>
      <c r="B2" s="1">
        <f>M14</f>
        <v>11</v>
      </c>
      <c r="C2" s="1" t="str">
        <f>E16</f>
        <v>CIECHANOWSKI</v>
      </c>
      <c r="D2" s="1"/>
      <c r="E2" s="1"/>
      <c r="F2" s="1"/>
      <c r="G2" s="112" t="s">
        <v>3787</v>
      </c>
      <c r="H2" s="113"/>
      <c r="I2" s="114"/>
      <c r="J2" s="115" t="s">
        <v>3788</v>
      </c>
      <c r="K2" s="116"/>
      <c r="L2" s="117"/>
      <c r="Q2" s="5"/>
      <c r="R2" s="5"/>
      <c r="S2" s="5"/>
      <c r="T2" s="5"/>
    </row>
    <row r="3" spans="1:23" x14ac:dyDescent="0.3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2" x14ac:dyDescent="0.35">
      <c r="A4" s="118" t="s">
        <v>3795</v>
      </c>
      <c r="B4" s="118"/>
      <c r="C4" s="118"/>
      <c r="D4" s="118"/>
      <c r="E4" s="118"/>
      <c r="F4" s="10" t="s">
        <v>3796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106" t="s">
        <v>3797</v>
      </c>
      <c r="O4" s="107"/>
      <c r="P4" s="14">
        <v>1</v>
      </c>
      <c r="Q4" s="88"/>
      <c r="R4" s="89"/>
      <c r="S4" s="89"/>
      <c r="T4" s="89"/>
      <c r="U4" s="89"/>
      <c r="V4" s="90"/>
    </row>
    <row r="5" spans="1:23" ht="42" x14ac:dyDescent="0.35">
      <c r="A5" s="118" t="s">
        <v>3798</v>
      </c>
      <c r="B5" s="118"/>
      <c r="C5" s="118"/>
      <c r="D5" s="118"/>
      <c r="E5" s="118"/>
      <c r="F5" s="10" t="s">
        <v>3799</v>
      </c>
      <c r="G5" s="11">
        <f>ROUND(J5/M14/60,2)</f>
        <v>0</v>
      </c>
      <c r="H5" s="12">
        <f>ROUND(K5/M14/60,0)</f>
        <v>0</v>
      </c>
      <c r="I5" s="13">
        <f>G4+H4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106"/>
      <c r="O5" s="107"/>
      <c r="P5" s="14">
        <v>2</v>
      </c>
      <c r="Q5" s="88"/>
      <c r="R5" s="89"/>
      <c r="S5" s="89"/>
      <c r="T5" s="89"/>
      <c r="U5" s="89"/>
      <c r="V5" s="90"/>
    </row>
    <row r="6" spans="1:23" ht="64" x14ac:dyDescent="0.35">
      <c r="A6" s="108" t="s">
        <v>3800</v>
      </c>
      <c r="B6" s="108"/>
      <c r="C6" s="108"/>
      <c r="D6" s="108"/>
      <c r="E6" s="108"/>
      <c r="F6" s="3" t="s">
        <v>3801</v>
      </c>
      <c r="G6" s="15"/>
      <c r="H6" s="12">
        <f t="shared" ref="H6:H10" si="0">G6*0.23</f>
        <v>0</v>
      </c>
      <c r="I6" s="31">
        <f>ROUND(G6+H6,2)</f>
        <v>0</v>
      </c>
      <c r="J6" s="109" t="s">
        <v>3802</v>
      </c>
      <c r="K6" s="110"/>
      <c r="L6" s="111"/>
      <c r="P6" s="9" t="s">
        <v>3793</v>
      </c>
      <c r="Q6" s="1" t="s">
        <v>3794</v>
      </c>
      <c r="S6" s="5"/>
      <c r="T6" s="5"/>
    </row>
    <row r="7" spans="1:23" ht="64" x14ac:dyDescent="0.35">
      <c r="A7" s="108" t="s">
        <v>3803</v>
      </c>
      <c r="B7" s="108"/>
      <c r="C7" s="108"/>
      <c r="D7" s="108"/>
      <c r="E7" s="108"/>
      <c r="F7" s="3" t="s">
        <v>3804</v>
      </c>
      <c r="G7" s="15"/>
      <c r="H7" s="12">
        <f t="shared" si="0"/>
        <v>0</v>
      </c>
      <c r="I7" s="31">
        <f>ROUND(G6+H6,2)</f>
        <v>0</v>
      </c>
      <c r="J7" s="109" t="s">
        <v>3802</v>
      </c>
      <c r="K7" s="110"/>
      <c r="L7" s="111"/>
      <c r="P7" s="9"/>
      <c r="Q7" s="1"/>
      <c r="S7" s="5"/>
      <c r="T7" s="5"/>
    </row>
    <row r="8" spans="1:23" ht="53.5" x14ac:dyDescent="0.35">
      <c r="A8" s="108" t="s">
        <v>3805</v>
      </c>
      <c r="B8" s="108"/>
      <c r="C8" s="108"/>
      <c r="D8" s="108"/>
      <c r="E8" s="108"/>
      <c r="F8" s="3" t="s">
        <v>3806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106" t="s">
        <v>3807</v>
      </c>
      <c r="O8" s="107"/>
      <c r="P8" s="14">
        <v>1</v>
      </c>
      <c r="Q8" s="88"/>
      <c r="R8" s="89"/>
      <c r="S8" s="89"/>
      <c r="T8" s="89"/>
      <c r="U8" s="89"/>
      <c r="V8" s="90"/>
    </row>
    <row r="9" spans="1:23" ht="43" x14ac:dyDescent="0.35">
      <c r="A9" s="91" t="s">
        <v>3808</v>
      </c>
      <c r="B9" s="91"/>
      <c r="C9" s="91"/>
      <c r="D9" s="91"/>
      <c r="E9" s="91"/>
      <c r="F9" s="3" t="s">
        <v>3809</v>
      </c>
      <c r="G9" s="15"/>
      <c r="H9" s="12">
        <f t="shared" si="0"/>
        <v>0</v>
      </c>
      <c r="I9" s="31">
        <f>ROUND(G9+H9,2)</f>
        <v>0</v>
      </c>
      <c r="J9" s="92" t="s">
        <v>3802</v>
      </c>
      <c r="K9" s="93"/>
      <c r="L9" s="94"/>
      <c r="M9" s="1"/>
      <c r="N9" s="16"/>
      <c r="W9" s="17"/>
    </row>
    <row r="10" spans="1:23" ht="54" thickBot="1" x14ac:dyDescent="0.4">
      <c r="A10" s="91" t="s">
        <v>3810</v>
      </c>
      <c r="B10" s="91"/>
      <c r="C10" s="91"/>
      <c r="D10" s="91"/>
      <c r="E10" s="91"/>
      <c r="F10" s="3" t="s">
        <v>3811</v>
      </c>
      <c r="G10" s="18"/>
      <c r="H10" s="19">
        <f t="shared" si="0"/>
        <v>0</v>
      </c>
      <c r="I10" s="31">
        <f>ROUND(G10+H10,2)</f>
        <v>0</v>
      </c>
      <c r="J10" s="95" t="s">
        <v>3802</v>
      </c>
      <c r="K10" s="96"/>
      <c r="L10" s="97"/>
      <c r="M10" s="1"/>
      <c r="N10" s="1"/>
    </row>
    <row r="11" spans="1:23" ht="15" thickTop="1" x14ac:dyDescent="0.35">
      <c r="A11" s="20"/>
      <c r="B11" s="20"/>
      <c r="C11" s="20"/>
      <c r="D11" s="20"/>
      <c r="H11" s="20"/>
      <c r="I11" s="98"/>
      <c r="J11" s="99"/>
      <c r="K11" s="99"/>
      <c r="L11" s="100"/>
      <c r="M11" s="33" t="s">
        <v>3812</v>
      </c>
      <c r="N11" s="34"/>
      <c r="O11" s="1"/>
      <c r="P11" s="1"/>
      <c r="Q11" s="1"/>
      <c r="R11" s="1"/>
      <c r="S11" s="1"/>
      <c r="T11" s="1"/>
      <c r="U11" s="1"/>
      <c r="V11" s="21"/>
    </row>
    <row r="12" spans="1:23" ht="15" thickBot="1" x14ac:dyDescent="0.4">
      <c r="A12" s="20"/>
      <c r="B12" s="20"/>
      <c r="C12" s="20"/>
      <c r="D12" s="20"/>
      <c r="H12" s="22" t="s">
        <v>3813</v>
      </c>
      <c r="I12" s="101"/>
      <c r="J12" s="102"/>
      <c r="K12" s="102"/>
      <c r="L12" s="103"/>
      <c r="M12" s="104" t="s">
        <v>3814</v>
      </c>
      <c r="N12" s="105"/>
      <c r="O12" s="105"/>
      <c r="P12" s="105"/>
      <c r="Q12" s="105"/>
      <c r="R12" s="105"/>
      <c r="S12" s="105"/>
      <c r="T12" s="105"/>
      <c r="U12" s="105"/>
      <c r="V12" s="105"/>
    </row>
    <row r="13" spans="1:23" ht="15" thickTop="1" x14ac:dyDescent="0.35"/>
    <row r="14" spans="1:23" ht="34.5" customHeight="1" x14ac:dyDescent="0.3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11</v>
      </c>
      <c r="N14" s="25">
        <f>SUM(N16:N400)</f>
        <v>11</v>
      </c>
      <c r="P14" s="86" t="s">
        <v>3815</v>
      </c>
      <c r="Q14" s="87"/>
      <c r="R14" s="87"/>
      <c r="S14" s="87"/>
      <c r="T14" s="86" t="s">
        <v>3816</v>
      </c>
      <c r="U14" s="87"/>
      <c r="V14" s="87"/>
      <c r="W14" s="87"/>
    </row>
    <row r="15" spans="1:23" ht="73.5" x14ac:dyDescent="0.35">
      <c r="A15" s="35" t="s">
        <v>1</v>
      </c>
      <c r="B15" s="35" t="s">
        <v>2</v>
      </c>
      <c r="C15" s="36" t="s">
        <v>3</v>
      </c>
      <c r="D15" s="37" t="s">
        <v>4</v>
      </c>
      <c r="E15" s="37" t="s">
        <v>5</v>
      </c>
      <c r="F15" s="37" t="s">
        <v>6</v>
      </c>
      <c r="G15" s="37" t="s">
        <v>7</v>
      </c>
      <c r="H15" s="37" t="s">
        <v>8</v>
      </c>
      <c r="I15" s="37" t="s">
        <v>9</v>
      </c>
      <c r="J15" s="37" t="s">
        <v>10</v>
      </c>
      <c r="K15" s="37" t="s">
        <v>11</v>
      </c>
      <c r="L15" s="37" t="s">
        <v>12</v>
      </c>
      <c r="M15" s="37" t="s">
        <v>13</v>
      </c>
      <c r="N15" s="37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35">
      <c r="A16" s="38">
        <v>2913803</v>
      </c>
      <c r="B16" s="38" t="s">
        <v>3014</v>
      </c>
      <c r="C16" s="39" t="s">
        <v>3015</v>
      </c>
      <c r="D16" s="40" t="s">
        <v>14</v>
      </c>
      <c r="E16" s="40" t="s">
        <v>180</v>
      </c>
      <c r="F16" s="40" t="s">
        <v>181</v>
      </c>
      <c r="G16" s="40" t="s">
        <v>3016</v>
      </c>
      <c r="H16" s="40" t="s">
        <v>181</v>
      </c>
      <c r="I16" s="40" t="s">
        <v>267</v>
      </c>
      <c r="J16" s="40" t="s">
        <v>268</v>
      </c>
      <c r="K16" s="41">
        <v>1</v>
      </c>
      <c r="L16" s="40">
        <v>607599</v>
      </c>
      <c r="M16" s="40">
        <v>559244</v>
      </c>
      <c r="N16" s="40">
        <v>1</v>
      </c>
      <c r="O16" s="42"/>
      <c r="P16" s="42"/>
      <c r="Q16" s="42"/>
      <c r="R16" s="17">
        <f>ROUND(Q16*0.23,2)</f>
        <v>0</v>
      </c>
      <c r="S16" s="27">
        <f>ROUND(Q16,2)+R16</f>
        <v>0</v>
      </c>
      <c r="T16" s="42"/>
      <c r="U16" s="42"/>
      <c r="V16" s="17">
        <f>ROUND(U16*0.23,2)</f>
        <v>0</v>
      </c>
      <c r="W16" s="27">
        <f>ROUND(U16,2)+V16</f>
        <v>0</v>
      </c>
    </row>
    <row r="17" spans="1:23" x14ac:dyDescent="0.35">
      <c r="A17" s="38">
        <v>7692802</v>
      </c>
      <c r="B17" s="38" t="s">
        <v>3017</v>
      </c>
      <c r="C17" s="39" t="s">
        <v>3018</v>
      </c>
      <c r="D17" s="40" t="s">
        <v>14</v>
      </c>
      <c r="E17" s="40" t="s">
        <v>180</v>
      </c>
      <c r="F17" s="40" t="s">
        <v>181</v>
      </c>
      <c r="G17" s="40" t="s">
        <v>3016</v>
      </c>
      <c r="H17" s="40" t="s">
        <v>181</v>
      </c>
      <c r="I17" s="40" t="s">
        <v>788</v>
      </c>
      <c r="J17" s="40" t="s">
        <v>789</v>
      </c>
      <c r="K17" s="41">
        <v>40</v>
      </c>
      <c r="L17" s="40">
        <v>607472</v>
      </c>
      <c r="M17" s="40">
        <v>557320</v>
      </c>
      <c r="N17" s="40">
        <v>1</v>
      </c>
      <c r="O17" s="42"/>
      <c r="P17" s="42"/>
      <c r="Q17" s="42"/>
      <c r="R17" s="17">
        <f t="shared" ref="R17:R26" si="1">ROUND(Q17*0.23,2)</f>
        <v>0</v>
      </c>
      <c r="S17" s="27">
        <f t="shared" ref="S17:S26" si="2">ROUND(Q17,2)+R17</f>
        <v>0</v>
      </c>
      <c r="T17" s="42"/>
      <c r="U17" s="42"/>
      <c r="V17" s="17">
        <f t="shared" ref="V17:V26" si="3">ROUND(U17*0.23,2)</f>
        <v>0</v>
      </c>
      <c r="W17" s="27">
        <f t="shared" ref="W17:W26" si="4">ROUND(U17,2)+V17</f>
        <v>0</v>
      </c>
    </row>
    <row r="18" spans="1:23" x14ac:dyDescent="0.35">
      <c r="A18" s="38">
        <v>2916359</v>
      </c>
      <c r="B18" s="38" t="s">
        <v>3033</v>
      </c>
      <c r="C18" s="39" t="s">
        <v>3034</v>
      </c>
      <c r="D18" s="40" t="s">
        <v>14</v>
      </c>
      <c r="E18" s="40" t="s">
        <v>180</v>
      </c>
      <c r="F18" s="40" t="s">
        <v>181</v>
      </c>
      <c r="G18" s="40" t="s">
        <v>3016</v>
      </c>
      <c r="H18" s="40" t="s">
        <v>181</v>
      </c>
      <c r="I18" s="40" t="s">
        <v>3035</v>
      </c>
      <c r="J18" s="40" t="s">
        <v>3036</v>
      </c>
      <c r="K18" s="41">
        <v>3</v>
      </c>
      <c r="L18" s="40">
        <v>608909</v>
      </c>
      <c r="M18" s="40">
        <v>557693</v>
      </c>
      <c r="N18" s="40">
        <v>1</v>
      </c>
      <c r="O18" s="42"/>
      <c r="P18" s="42"/>
      <c r="Q18" s="42"/>
      <c r="R18" s="17">
        <f t="shared" si="1"/>
        <v>0</v>
      </c>
      <c r="S18" s="27">
        <f t="shared" si="2"/>
        <v>0</v>
      </c>
      <c r="T18" s="42"/>
      <c r="U18" s="42"/>
      <c r="V18" s="17">
        <f t="shared" si="3"/>
        <v>0</v>
      </c>
      <c r="W18" s="27">
        <f t="shared" si="4"/>
        <v>0</v>
      </c>
    </row>
    <row r="19" spans="1:23" x14ac:dyDescent="0.35">
      <c r="A19" s="38">
        <v>2916364</v>
      </c>
      <c r="B19" s="38" t="s">
        <v>3037</v>
      </c>
      <c r="C19" s="39" t="s">
        <v>3038</v>
      </c>
      <c r="D19" s="40" t="s">
        <v>14</v>
      </c>
      <c r="E19" s="40" t="s">
        <v>180</v>
      </c>
      <c r="F19" s="40" t="s">
        <v>181</v>
      </c>
      <c r="G19" s="40" t="s">
        <v>3016</v>
      </c>
      <c r="H19" s="40" t="s">
        <v>181</v>
      </c>
      <c r="I19" s="40" t="s">
        <v>3035</v>
      </c>
      <c r="J19" s="40" t="s">
        <v>3036</v>
      </c>
      <c r="K19" s="41">
        <v>9</v>
      </c>
      <c r="L19" s="40">
        <v>608746</v>
      </c>
      <c r="M19" s="40">
        <v>557708</v>
      </c>
      <c r="N19" s="40">
        <v>1</v>
      </c>
      <c r="O19" s="42"/>
      <c r="P19" s="42"/>
      <c r="Q19" s="42"/>
      <c r="R19" s="17">
        <f t="shared" si="1"/>
        <v>0</v>
      </c>
      <c r="S19" s="27">
        <f t="shared" si="2"/>
        <v>0</v>
      </c>
      <c r="T19" s="42"/>
      <c r="U19" s="42"/>
      <c r="V19" s="17">
        <f t="shared" si="3"/>
        <v>0</v>
      </c>
      <c r="W19" s="27">
        <f t="shared" si="4"/>
        <v>0</v>
      </c>
    </row>
    <row r="20" spans="1:23" x14ac:dyDescent="0.35">
      <c r="A20" s="38">
        <v>2919434</v>
      </c>
      <c r="B20" s="38" t="s">
        <v>3039</v>
      </c>
      <c r="C20" s="39" t="s">
        <v>3040</v>
      </c>
      <c r="D20" s="40" t="s">
        <v>14</v>
      </c>
      <c r="E20" s="40" t="s">
        <v>180</v>
      </c>
      <c r="F20" s="40" t="s">
        <v>181</v>
      </c>
      <c r="G20" s="40" t="s">
        <v>3016</v>
      </c>
      <c r="H20" s="40" t="s">
        <v>181</v>
      </c>
      <c r="I20" s="40" t="s">
        <v>1998</v>
      </c>
      <c r="J20" s="40" t="s">
        <v>3041</v>
      </c>
      <c r="K20" s="41">
        <v>143</v>
      </c>
      <c r="L20" s="40">
        <v>609736</v>
      </c>
      <c r="M20" s="40">
        <v>556521</v>
      </c>
      <c r="N20" s="40">
        <v>1</v>
      </c>
      <c r="O20" s="42"/>
      <c r="P20" s="42"/>
      <c r="Q20" s="42"/>
      <c r="R20" s="17">
        <f t="shared" si="1"/>
        <v>0</v>
      </c>
      <c r="S20" s="27">
        <f t="shared" si="2"/>
        <v>0</v>
      </c>
      <c r="T20" s="42"/>
      <c r="U20" s="42"/>
      <c r="V20" s="17">
        <f t="shared" si="3"/>
        <v>0</v>
      </c>
      <c r="W20" s="27">
        <f t="shared" si="4"/>
        <v>0</v>
      </c>
    </row>
    <row r="21" spans="1:23" x14ac:dyDescent="0.35">
      <c r="A21" s="38">
        <v>2919477</v>
      </c>
      <c r="B21" s="38" t="s">
        <v>3044</v>
      </c>
      <c r="C21" s="39" t="s">
        <v>3045</v>
      </c>
      <c r="D21" s="40" t="s">
        <v>14</v>
      </c>
      <c r="E21" s="40" t="s">
        <v>180</v>
      </c>
      <c r="F21" s="40" t="s">
        <v>181</v>
      </c>
      <c r="G21" s="40" t="s">
        <v>3016</v>
      </c>
      <c r="H21" s="40" t="s">
        <v>181</v>
      </c>
      <c r="I21" s="40" t="s">
        <v>3046</v>
      </c>
      <c r="J21" s="40" t="s">
        <v>3047</v>
      </c>
      <c r="K21" s="41">
        <v>24</v>
      </c>
      <c r="L21" s="40">
        <v>607809</v>
      </c>
      <c r="M21" s="40">
        <v>558407</v>
      </c>
      <c r="N21" s="40">
        <v>1</v>
      </c>
      <c r="O21" s="42"/>
      <c r="P21" s="42"/>
      <c r="Q21" s="42"/>
      <c r="R21" s="17">
        <f t="shared" si="1"/>
        <v>0</v>
      </c>
      <c r="S21" s="27">
        <f t="shared" si="2"/>
        <v>0</v>
      </c>
      <c r="T21" s="42"/>
      <c r="U21" s="42"/>
      <c r="V21" s="17">
        <f t="shared" si="3"/>
        <v>0</v>
      </c>
      <c r="W21" s="27">
        <f t="shared" si="4"/>
        <v>0</v>
      </c>
    </row>
    <row r="22" spans="1:23" x14ac:dyDescent="0.35">
      <c r="A22" s="38">
        <v>2915192</v>
      </c>
      <c r="B22" s="38" t="s">
        <v>3052</v>
      </c>
      <c r="C22" s="39" t="s">
        <v>3053</v>
      </c>
      <c r="D22" s="40" t="s">
        <v>14</v>
      </c>
      <c r="E22" s="40" t="s">
        <v>180</v>
      </c>
      <c r="F22" s="40" t="s">
        <v>181</v>
      </c>
      <c r="G22" s="40" t="s">
        <v>3016</v>
      </c>
      <c r="H22" s="40" t="s">
        <v>181</v>
      </c>
      <c r="I22" s="40" t="s">
        <v>219</v>
      </c>
      <c r="J22" s="40" t="s">
        <v>220</v>
      </c>
      <c r="K22" s="41">
        <v>13</v>
      </c>
      <c r="L22" s="40">
        <v>607862</v>
      </c>
      <c r="M22" s="40">
        <v>558017</v>
      </c>
      <c r="N22" s="40">
        <v>1</v>
      </c>
      <c r="O22" s="42"/>
      <c r="P22" s="42"/>
      <c r="Q22" s="42"/>
      <c r="R22" s="17">
        <f t="shared" si="1"/>
        <v>0</v>
      </c>
      <c r="S22" s="27">
        <f t="shared" si="2"/>
        <v>0</v>
      </c>
      <c r="T22" s="42"/>
      <c r="U22" s="42"/>
      <c r="V22" s="17">
        <f t="shared" si="3"/>
        <v>0</v>
      </c>
      <c r="W22" s="27">
        <f t="shared" si="4"/>
        <v>0</v>
      </c>
    </row>
    <row r="23" spans="1:23" x14ac:dyDescent="0.35">
      <c r="A23" s="38">
        <v>2915182</v>
      </c>
      <c r="B23" s="38" t="s">
        <v>3054</v>
      </c>
      <c r="C23" s="39" t="s">
        <v>3055</v>
      </c>
      <c r="D23" s="40" t="s">
        <v>14</v>
      </c>
      <c r="E23" s="40" t="s">
        <v>180</v>
      </c>
      <c r="F23" s="40" t="s">
        <v>181</v>
      </c>
      <c r="G23" s="40" t="s">
        <v>3016</v>
      </c>
      <c r="H23" s="40" t="s">
        <v>181</v>
      </c>
      <c r="I23" s="40" t="s">
        <v>219</v>
      </c>
      <c r="J23" s="40" t="s">
        <v>220</v>
      </c>
      <c r="K23" s="41" t="s">
        <v>294</v>
      </c>
      <c r="L23" s="40">
        <v>607814</v>
      </c>
      <c r="M23" s="40">
        <v>558225</v>
      </c>
      <c r="N23" s="40">
        <v>1</v>
      </c>
      <c r="O23" s="42"/>
      <c r="P23" s="42"/>
      <c r="Q23" s="42"/>
      <c r="R23" s="17">
        <f t="shared" si="1"/>
        <v>0</v>
      </c>
      <c r="S23" s="27">
        <f t="shared" si="2"/>
        <v>0</v>
      </c>
      <c r="T23" s="42"/>
      <c r="U23" s="42"/>
      <c r="V23" s="17">
        <f t="shared" si="3"/>
        <v>0</v>
      </c>
      <c r="W23" s="27">
        <f t="shared" si="4"/>
        <v>0</v>
      </c>
    </row>
    <row r="24" spans="1:23" x14ac:dyDescent="0.35">
      <c r="A24" s="38">
        <v>2919762</v>
      </c>
      <c r="B24" s="38" t="s">
        <v>3062</v>
      </c>
      <c r="C24" s="39" t="s">
        <v>3063</v>
      </c>
      <c r="D24" s="40" t="s">
        <v>14</v>
      </c>
      <c r="E24" s="40" t="s">
        <v>180</v>
      </c>
      <c r="F24" s="40" t="s">
        <v>181</v>
      </c>
      <c r="G24" s="40" t="s">
        <v>3016</v>
      </c>
      <c r="H24" s="40" t="s">
        <v>181</v>
      </c>
      <c r="I24" s="40" t="s">
        <v>3064</v>
      </c>
      <c r="J24" s="40" t="s">
        <v>3065</v>
      </c>
      <c r="K24" s="41">
        <v>1</v>
      </c>
      <c r="L24" s="40">
        <v>609818</v>
      </c>
      <c r="M24" s="40">
        <v>557252</v>
      </c>
      <c r="N24" s="40">
        <v>1</v>
      </c>
      <c r="O24" s="42"/>
      <c r="P24" s="42"/>
      <c r="Q24" s="42"/>
      <c r="R24" s="17">
        <f t="shared" si="1"/>
        <v>0</v>
      </c>
      <c r="S24" s="27">
        <f t="shared" si="2"/>
        <v>0</v>
      </c>
      <c r="T24" s="42"/>
      <c r="U24" s="42"/>
      <c r="V24" s="17">
        <f t="shared" si="3"/>
        <v>0</v>
      </c>
      <c r="W24" s="27">
        <f t="shared" si="4"/>
        <v>0</v>
      </c>
    </row>
    <row r="25" spans="1:23" x14ac:dyDescent="0.35">
      <c r="A25" s="38">
        <v>2919901</v>
      </c>
      <c r="B25" s="38" t="s">
        <v>3066</v>
      </c>
      <c r="C25" s="39" t="s">
        <v>3067</v>
      </c>
      <c r="D25" s="40" t="s">
        <v>14</v>
      </c>
      <c r="E25" s="40" t="s">
        <v>180</v>
      </c>
      <c r="F25" s="40" t="s">
        <v>181</v>
      </c>
      <c r="G25" s="40" t="s">
        <v>3016</v>
      </c>
      <c r="H25" s="40" t="s">
        <v>181</v>
      </c>
      <c r="I25" s="40" t="s">
        <v>3068</v>
      </c>
      <c r="J25" s="40" t="s">
        <v>3069</v>
      </c>
      <c r="K25" s="41">
        <v>4</v>
      </c>
      <c r="L25" s="40">
        <v>608051</v>
      </c>
      <c r="M25" s="40">
        <v>558184</v>
      </c>
      <c r="N25" s="40">
        <v>1</v>
      </c>
      <c r="O25" s="42"/>
      <c r="P25" s="42"/>
      <c r="Q25" s="42"/>
      <c r="R25" s="17">
        <f t="shared" si="1"/>
        <v>0</v>
      </c>
      <c r="S25" s="27">
        <f t="shared" si="2"/>
        <v>0</v>
      </c>
      <c r="T25" s="42"/>
      <c r="U25" s="42"/>
      <c r="V25" s="17">
        <f t="shared" si="3"/>
        <v>0</v>
      </c>
      <c r="W25" s="27">
        <f t="shared" si="4"/>
        <v>0</v>
      </c>
    </row>
    <row r="26" spans="1:23" x14ac:dyDescent="0.35">
      <c r="A26" s="38">
        <v>2913888</v>
      </c>
      <c r="B26" s="38" t="s">
        <v>3070</v>
      </c>
      <c r="C26" s="39" t="s">
        <v>3071</v>
      </c>
      <c r="D26" s="40" t="s">
        <v>14</v>
      </c>
      <c r="E26" s="40" t="s">
        <v>180</v>
      </c>
      <c r="F26" s="40" t="s">
        <v>181</v>
      </c>
      <c r="G26" s="40" t="s">
        <v>3016</v>
      </c>
      <c r="H26" s="40" t="s">
        <v>181</v>
      </c>
      <c r="I26" s="40" t="s">
        <v>3072</v>
      </c>
      <c r="J26" s="40" t="s">
        <v>3073</v>
      </c>
      <c r="K26" s="41" t="s">
        <v>3074</v>
      </c>
      <c r="L26" s="40">
        <v>607600</v>
      </c>
      <c r="M26" s="40">
        <v>559112</v>
      </c>
      <c r="N26" s="40">
        <v>1</v>
      </c>
      <c r="O26" s="42"/>
      <c r="P26" s="42"/>
      <c r="Q26" s="42"/>
      <c r="R26" s="17">
        <f t="shared" si="1"/>
        <v>0</v>
      </c>
      <c r="S26" s="27">
        <f t="shared" si="2"/>
        <v>0</v>
      </c>
      <c r="T26" s="42"/>
      <c r="U26" s="42"/>
      <c r="V26" s="17">
        <f t="shared" si="3"/>
        <v>0</v>
      </c>
      <c r="W26" s="27">
        <f t="shared" si="4"/>
        <v>0</v>
      </c>
    </row>
  </sheetData>
  <sheetProtection algorithmName="SHA-512" hashValue="M1uDdSWbH4CPBACbh5lEMqhV1syorwGPYhlrzHOLupucl7Qpo9Numg9L3OUQzQdiJHKdPiRL91G9toUxZB3nEQ==" saltValue="5ofkg4qWyG0RoYQ6i3HbbQ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93</vt:i4>
      </vt:variant>
    </vt:vector>
  </HeadingPairs>
  <TitlesOfParts>
    <vt:vector size="93" baseType="lpstr">
      <vt:lpstr>Części_Raport</vt:lpstr>
      <vt:lpstr>Części_wykaz</vt:lpstr>
      <vt:lpstr>91</vt:lpstr>
      <vt:lpstr>90</vt:lpstr>
      <vt:lpstr>89</vt:lpstr>
      <vt:lpstr>88</vt:lpstr>
      <vt:lpstr>87</vt:lpstr>
      <vt:lpstr>86</vt:lpstr>
      <vt:lpstr>85</vt:lpstr>
      <vt:lpstr>84</vt:lpstr>
      <vt:lpstr>83</vt:lpstr>
      <vt:lpstr>82</vt:lpstr>
      <vt:lpstr>81</vt:lpstr>
      <vt:lpstr>80</vt:lpstr>
      <vt:lpstr>79</vt:lpstr>
      <vt:lpstr>78</vt:lpstr>
      <vt:lpstr>77</vt:lpstr>
      <vt:lpstr>76</vt:lpstr>
      <vt:lpstr>75</vt:lpstr>
      <vt:lpstr>74</vt:lpstr>
      <vt:lpstr>73</vt:lpstr>
      <vt:lpstr>72</vt:lpstr>
      <vt:lpstr>71</vt:lpstr>
      <vt:lpstr>70</vt:lpstr>
      <vt:lpstr>69</vt:lpstr>
      <vt:lpstr>68</vt:lpstr>
      <vt:lpstr>67</vt:lpstr>
      <vt:lpstr>66</vt:lpstr>
      <vt:lpstr>65</vt:lpstr>
      <vt:lpstr>64</vt:lpstr>
      <vt:lpstr>63</vt:lpstr>
      <vt:lpstr>62</vt:lpstr>
      <vt:lpstr>61</vt:lpstr>
      <vt:lpstr>60</vt:lpstr>
      <vt:lpstr>59</vt:lpstr>
      <vt:lpstr>58</vt:lpstr>
      <vt:lpstr>57</vt:lpstr>
      <vt:lpstr>56</vt:lpstr>
      <vt:lpstr>55</vt:lpstr>
      <vt:lpstr>54</vt:lpstr>
      <vt:lpstr>53</vt:lpstr>
      <vt:lpstr>52</vt:lpstr>
      <vt:lpstr>51</vt:lpstr>
      <vt:lpstr>50</vt:lpstr>
      <vt:lpstr>49</vt:lpstr>
      <vt:lpstr>48</vt:lpstr>
      <vt:lpstr>47</vt:lpstr>
      <vt:lpstr>46</vt:lpstr>
      <vt:lpstr>45</vt:lpstr>
      <vt:lpstr>44</vt:lpstr>
      <vt:lpstr>43</vt:lpstr>
      <vt:lpstr>42</vt:lpstr>
      <vt:lpstr>41</vt:lpstr>
      <vt:lpstr>40</vt:lpstr>
      <vt:lpstr>39</vt:lpstr>
      <vt:lpstr>38</vt:lpstr>
      <vt:lpstr>37</vt:lpstr>
      <vt:lpstr>36</vt:lpstr>
      <vt:lpstr>35</vt:lpstr>
      <vt:lpstr>34</vt:lpstr>
      <vt:lpstr>33</vt:lpstr>
      <vt:lpstr>32</vt:lpstr>
      <vt:lpstr>31</vt:lpstr>
      <vt:lpstr>30</vt:lpstr>
      <vt:lpstr>29</vt:lpstr>
      <vt:lpstr>28</vt:lpstr>
      <vt:lpstr>27</vt:lpstr>
      <vt:lpstr>26</vt:lpstr>
      <vt:lpstr>25</vt:lpstr>
      <vt:lpstr>24</vt:lpstr>
      <vt:lpstr>23</vt:lpstr>
      <vt:lpstr>22</vt:lpstr>
      <vt:lpstr>21</vt:lpstr>
      <vt:lpstr>20</vt:lpstr>
      <vt:lpstr>19</vt:lpstr>
      <vt:lpstr>18</vt:lpstr>
      <vt:lpstr>17</vt:lpstr>
      <vt:lpstr>16</vt:lpstr>
      <vt:lpstr>15</vt:lpstr>
      <vt:lpstr>14</vt:lpstr>
      <vt:lpstr>13</vt:lpstr>
      <vt:lpstr>12</vt:lpstr>
      <vt:lpstr>11</vt:lpstr>
      <vt:lpstr>10</vt:lpstr>
      <vt:lpstr>9</vt:lpstr>
      <vt:lpstr>8</vt:lpstr>
      <vt:lpstr>7</vt:lpstr>
      <vt:lpstr>6</vt:lpstr>
      <vt:lpstr>5</vt:lpstr>
      <vt:lpstr>4</vt:lpstr>
      <vt:lpstr>3</vt:lpstr>
      <vt:lpstr>2</vt:lpstr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Żytecki Paweł</dc:creator>
  <cp:lastModifiedBy>Kubiak Adrian</cp:lastModifiedBy>
  <dcterms:created xsi:type="dcterms:W3CDTF">2018-11-26T10:53:06Z</dcterms:created>
  <dcterms:modified xsi:type="dcterms:W3CDTF">2018-12-12T12:00:37Z</dcterms:modified>
</cp:coreProperties>
</file>