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en_skoroszyt"/>
  <mc:AlternateContent xmlns:mc="http://schemas.openxmlformats.org/markup-compatibility/2006">
    <mc:Choice Requires="x15">
      <x15ac:absPath xmlns:x15ac="http://schemas.microsoft.com/office/spreadsheetml/2010/11/ac" url="\\admin\ZamPubliczne\Zamowienia\2019 zamówienia\Postępowania OSE\ZZ.2131.189.2019.RST[OSE2019][OSE-B][OSE-S] kolokacja 1-4\3 pytania zmiana\"/>
    </mc:Choice>
  </mc:AlternateContent>
  <xr:revisionPtr revIDLastSave="0" documentId="13_ncr:1_{78293964-727D-4E5F-BF8B-CA641AE8798D}" xr6:coauthVersionLast="43" xr6:coauthVersionMax="43" xr10:uidLastSave="{00000000-0000-0000-0000-000000000000}"/>
  <bookViews>
    <workbookView xWindow="20370" yWindow="-120" windowWidth="29040" windowHeight="15840" firstSheet="1" activeTab="3" xr2:uid="{00000000-000D-0000-FFFF-FFFF00000000}"/>
  </bookViews>
  <sheets>
    <sheet name="Arkusz1" sheetId="3" state="hidden" r:id="rId1"/>
    <sheet name="Część 1 - Łódź" sheetId="23" r:id="rId2"/>
    <sheet name="Część 2 - Szczecin" sheetId="27" r:id="rId3"/>
    <sheet name="Część 3 - Olsztyn" sheetId="28" r:id="rId4"/>
    <sheet name="Część 4 - Lublin" sheetId="24" r:id="rId5"/>
  </sheets>
  <calcPr calcId="181029"/>
</workbook>
</file>

<file path=xl/calcChain.xml><?xml version="1.0" encoding="utf-8"?>
<calcChain xmlns="http://schemas.openxmlformats.org/spreadsheetml/2006/main">
  <c r="H31" i="28" l="1"/>
  <c r="I31" i="28" s="1"/>
  <c r="J31" i="28" s="1"/>
  <c r="H27" i="28"/>
  <c r="H26" i="28"/>
  <c r="H30" i="28" l="1"/>
  <c r="I30" i="28" s="1"/>
  <c r="I32" i="28" s="1"/>
  <c r="I27" i="28"/>
  <c r="J27" i="28" s="1"/>
  <c r="I26" i="28"/>
  <c r="J26" i="28" s="1"/>
  <c r="H30" i="24"/>
  <c r="H26" i="24"/>
  <c r="H25" i="24"/>
  <c r="H32" i="28" l="1"/>
  <c r="I35" i="28" s="1"/>
  <c r="J30" i="28"/>
  <c r="J32" i="28" s="1"/>
  <c r="J35" i="28" s="1"/>
  <c r="H29" i="24"/>
  <c r="I29" i="24" s="1"/>
  <c r="J29" i="24" s="1"/>
  <c r="I30" i="24"/>
  <c r="J30" i="24" s="1"/>
  <c r="I26" i="24"/>
  <c r="J26" i="24" s="1"/>
  <c r="I25" i="24"/>
  <c r="J25" i="24" s="1"/>
  <c r="H31" i="24" l="1"/>
  <c r="I34" i="24" s="1"/>
  <c r="J31" i="24"/>
  <c r="J34" i="24" s="1"/>
  <c r="I31" i="24"/>
  <c r="H29" i="27" l="1"/>
  <c r="I29" i="27" s="1"/>
  <c r="H25" i="27"/>
  <c r="I25" i="27" s="1"/>
  <c r="J25" i="27" s="1"/>
  <c r="J29" i="27" l="1"/>
  <c r="H28" i="27"/>
  <c r="H29" i="23"/>
  <c r="H30" i="27" l="1"/>
  <c r="I33" i="27" s="1"/>
  <c r="I28" i="27"/>
  <c r="I30" i="27" s="1"/>
  <c r="I29" i="23"/>
  <c r="H25" i="23"/>
  <c r="H28" i="23" s="1"/>
  <c r="J28" i="27" l="1"/>
  <c r="J30" i="27" s="1"/>
  <c r="J33" i="27" s="1"/>
  <c r="I25" i="23"/>
  <c r="J25" i="23" s="1"/>
  <c r="J29" i="23"/>
  <c r="H30" i="23" l="1"/>
  <c r="I33" i="23" s="1"/>
  <c r="I28" i="23"/>
  <c r="I30" i="23" l="1"/>
  <c r="J28" i="23"/>
  <c r="J30" i="23" s="1"/>
  <c r="J33" i="23" s="1"/>
</calcChain>
</file>

<file path=xl/sharedStrings.xml><?xml version="1.0" encoding="utf-8"?>
<sst xmlns="http://schemas.openxmlformats.org/spreadsheetml/2006/main" count="157" uniqueCount="50">
  <si>
    <t>Lp.</t>
  </si>
  <si>
    <t>Nazwa usługi</t>
  </si>
  <si>
    <t>Sposób rozliczenia</t>
  </si>
  <si>
    <t>Wartość podatku VAT (zł)</t>
  </si>
  <si>
    <t>Cena brutto (zł)</t>
  </si>
  <si>
    <t>Opłata miesięczna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</si>
  <si>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</si>
  <si>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</si>
  <si>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</si>
  <si>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</si>
  <si>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</si>
  <si>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</si>
  <si>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</si>
  <si>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</si>
  <si>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</si>
  <si>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</si>
  <si>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</si>
  <si>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</si>
  <si>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</si>
  <si>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* Proszę wypełnić tylko pola oznaczone kolorem pomarańczowym</t>
  </si>
  <si>
    <t>Cena jednostkowa netto (zł) *</t>
  </si>
  <si>
    <t>Wartość oferty netto (zł)</t>
  </si>
  <si>
    <t>Kolokacja miejsca i Szafa z przydziałem mocy energii elektrycznej 20kW</t>
  </si>
  <si>
    <t>Część nr</t>
  </si>
  <si>
    <t>Miasto</t>
  </si>
  <si>
    <t>Energia elektryczna 1kWh</t>
  </si>
  <si>
    <t>Podsumowanie</t>
  </si>
  <si>
    <t>Zużycie energii elektrycznej przez okres 10 lat</t>
  </si>
  <si>
    <t>Sumaryczna wartość usług kolokacji przez okres 10 lat</t>
  </si>
  <si>
    <t>Załącznik nr 2 do Zapytania ofertowego</t>
  </si>
  <si>
    <t>Cena oferty brutto obliczona w oparciu o szacunkową liczbę poszczególnych usług danego rodzaju, nie stanowi wartości wynagrodzenia brutto Wykonawcy, lecz służy wyłącznie do celów porównawczych ofert i wyboru najkorzystniejszej oferty.</t>
  </si>
  <si>
    <t xml:space="preserve">„Zakup usług kolokacyjnych na potrzeby budowy węzłów sieci w ramach projektu Budowa Ogólnopolskiej Sieci Edukacyjnej” </t>
  </si>
  <si>
    <t>Liczba wystąpień / wartość wsp.</t>
  </si>
  <si>
    <t>Opłata za zużycie**</t>
  </si>
  <si>
    <t>**Opłata za zuzycie 1 kWh energii elektrycznej musi być równa rzeczywistej cenie 1 kWh energii elektrycznej płaconej przez Wykonawcę dostawcy/dostawcom energii elektrycznej do Centrum Przetwarzania Danych</t>
  </si>
  <si>
    <t>Łódź</t>
  </si>
  <si>
    <t>Lublin</t>
  </si>
  <si>
    <t>Szczecin</t>
  </si>
  <si>
    <t>Olsztyn</t>
  </si>
  <si>
    <t>Kolokacja miejsca i Szafa 230V AC z przydziałem mocy energii elektrycznej 10kW</t>
  </si>
  <si>
    <t>Kolokacja miejsca i Szafa 230V AC  z przydziałem mocy energii elektrycznej 20kW</t>
  </si>
  <si>
    <t>ZZ.2131.189.2019.RST[OSE2019] [OSE-B] [OSE-S]</t>
  </si>
  <si>
    <t>Współczynnik efektywności energetycznej (PUE) o wartości równej lub mniejszej niż 1,80  (wskazać wartość do dwóch miejsc po przecinku)</t>
  </si>
  <si>
    <t>Współczynnik efektywności energetycznej (PUE) o wartości równej lub mniejszej niż 1,80 (wskazać wartość do dwóch miejsc po przecinku)</t>
  </si>
  <si>
    <t>Kolokacja miejsca i Szafa 230V AC z przydziałem mocy energii elektrycznej 20kW</t>
  </si>
  <si>
    <t xml:space="preserve">* Proszę wypełnić tylko pola oznaczone kolorem pomarańczowym
Lp. 1 komórka F25 Liczba Wystąpień / wartość wsp. 
Należy uzupełnić o ilość oferowanych szaf spełniających wymagania SOPZ zgodnie z pkt 13. Formularza ofertowego.
Lp. 2 komórka F26 Liczba Wystąpień / wartość wsp. 
Należy uzupełnić o ilość oferowanych szaf spełniających wymagania SOPZ zgodnie z pkt 13. Formularza ofertowego.
</t>
  </si>
  <si>
    <t xml:space="preserve">Liczba wystąpień / wartość wsp.***
</t>
  </si>
  <si>
    <r>
      <t>***</t>
    </r>
    <r>
      <rPr>
        <b/>
        <sz val="11"/>
        <color rgb="FFFF0000"/>
        <rFont val="Calibri"/>
        <family val="2"/>
        <charset val="238"/>
        <scheme val="minor"/>
      </rPr>
      <t>Zgodnie z zapisami Załącznika nr 3 do Zapytania ofertowego - SOPZ dla Części nr 3</t>
    </r>
    <r>
      <rPr>
        <b/>
        <sz val="11"/>
        <color theme="1"/>
        <rFont val="Calibri"/>
        <family val="2"/>
        <charset val="238"/>
        <scheme val="minor"/>
      </rPr>
      <t xml:space="preserve"> łączna ilość oferowanych Szaf Lp. 1 i Lp. 2 </t>
    </r>
    <r>
      <rPr>
        <b/>
        <sz val="11"/>
        <color rgb="FFFF0000"/>
        <rFont val="Calibri"/>
        <family val="2"/>
        <charset val="238"/>
        <scheme val="minor"/>
      </rPr>
      <t xml:space="preserve">nie może być mniejsza niż 3 i </t>
    </r>
    <r>
      <rPr>
        <b/>
        <sz val="11"/>
        <color theme="1"/>
        <rFont val="Calibri"/>
        <family val="2"/>
        <charset val="238"/>
        <scheme val="minor"/>
      </rPr>
      <t>nie może przekraczać 5, a sumaryczny przydział mocy energii elektrycznej dla wszystkich Szaf nie może być mniejszy niż 50 kW</t>
    </r>
  </si>
  <si>
    <t xml:space="preserve">„Zakup usług kolokacyjnych na potrzeby budowy węzłów sieci w ramach projektu Budowa 
Ogólnopolskiej Sieci Edukacyjnej” </t>
  </si>
  <si>
    <r>
      <t>Formularz cenowy</t>
    </r>
    <r>
      <rPr>
        <sz val="18"/>
        <color theme="1"/>
        <rFont val="Calibri"/>
        <family val="2"/>
        <charset val="238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</si>
</sst>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3" xfId="0" applyBorder="1"/>
    <xf numFmtId="0" fontId="1" fillId="6" borderId="2" xfId="0" applyFont="1" applyFill="1" applyBorder="1" applyAlignment="1">
      <alignment wrapText="1"/>
    </xf>
    <xf numFmtId="0" fontId="0" fillId="0" borderId="4" xfId="0" applyBorder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5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/>
    <xf numFmtId="0" fontId="7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164" fontId="2" fillId="4" borderId="2" xfId="1" applyFont="1" applyFill="1" applyBorder="1" applyAlignment="1">
      <alignment horizontal="center" vertical="center"/>
    </xf>
    <xf numFmtId="0" fontId="0" fillId="0" borderId="13" xfId="0" applyBorder="1"/>
    <xf numFmtId="164" fontId="0" fillId="0" borderId="6" xfId="0" applyNumberFormat="1" applyBorder="1"/>
    <xf numFmtId="0" fontId="0" fillId="0" borderId="2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5" fontId="0" fillId="7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164" fontId="0" fillId="5" borderId="1" xfId="0" applyNumberForma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5" borderId="1" xfId="0" applyFill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8" borderId="3" xfId="0" applyFill="1" applyBorder="1" applyAlignment="1">
      <alignment horizontal="justify" vertical="top"/>
    </xf>
    <xf numFmtId="0" fontId="0" fillId="8" borderId="13" xfId="0" applyFill="1" applyBorder="1" applyAlignment="1">
      <alignment horizontal="justify" vertical="top"/>
    </xf>
    <xf numFmtId="0" fontId="0" fillId="8" borderId="6" xfId="0" applyFill="1" applyBorder="1" applyAlignment="1">
      <alignment horizontal="justify" vertical="top"/>
    </xf>
    <xf numFmtId="0" fontId="0" fillId="0" borderId="17" xfId="0" applyBorder="1"/>
    <xf numFmtId="0" fontId="0" fillId="0" borderId="15" xfId="0" applyBorder="1"/>
    <xf numFmtId="0" fontId="0" fillId="0" borderId="16" xfId="0" applyBorder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0" xfId="0" applyFill="1" applyProtection="1">
      <protection locked="0"/>
    </xf>
    <xf numFmtId="0" fontId="0" fillId="0" borderId="0" xfId="0"/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1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5" borderId="0" xfId="0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9" borderId="3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25400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25400</xdr:colOff>
      <xdr:row>10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63629C0-3BBC-4EA9-8BA2-C721E88C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49500"/>
          <a:ext cx="6267450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5369D45-7EEE-4647-90E3-A00E72BA67B1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378200"/>
          <a:ext cx="6238875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AABB556C-B2E6-492B-A2F1-945D321C0DA0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616325"/>
          <a:ext cx="6238875" cy="15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9</xdr:row>
      <xdr:rowOff>9525</xdr:rowOff>
    </xdr:from>
    <xdr:to>
      <xdr:col>9</xdr:col>
      <xdr:colOff>171450</xdr:colOff>
      <xdr:row>11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887C0AA-D359-43D8-9CD6-6FD63580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13</xdr:row>
      <xdr:rowOff>85725</xdr:rowOff>
    </xdr:from>
    <xdr:to>
      <xdr:col>7</xdr:col>
      <xdr:colOff>581025</xdr:colOff>
      <xdr:row>14</xdr:row>
      <xdr:rowOff>238125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6FE9FDD-5EB2-416A-8E6D-E54A1BC7F5FB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14</xdr:row>
      <xdr:rowOff>85725</xdr:rowOff>
    </xdr:from>
    <xdr:to>
      <xdr:col>7</xdr:col>
      <xdr:colOff>581025</xdr:colOff>
      <xdr:row>14</xdr:row>
      <xdr:rowOff>238125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F778E8B-B112-4D0B-A0C9-42DEC5CCF577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330200</xdr:colOff>
      <xdr:row>9</xdr:row>
      <xdr:rowOff>9525</xdr:rowOff>
    </xdr:from>
    <xdr:to>
      <xdr:col>9</xdr:col>
      <xdr:colOff>171450</xdr:colOff>
      <xdr:row>11</xdr:row>
      <xdr:rowOff>196850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BE5700A-16A3-44B3-B0B4-AA300962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6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13</xdr:row>
      <xdr:rowOff>85725</xdr:rowOff>
    </xdr:from>
    <xdr:to>
      <xdr:col>7</xdr:col>
      <xdr:colOff>577850</xdr:colOff>
      <xdr:row>14</xdr:row>
      <xdr:rowOff>234950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14DE26AB-B14F-4AC4-B0BE-1108B88AB283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59475" cy="38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14</xdr:row>
      <xdr:rowOff>85725</xdr:rowOff>
    </xdr:from>
    <xdr:to>
      <xdr:col>7</xdr:col>
      <xdr:colOff>577850</xdr:colOff>
      <xdr:row>14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3BC68C0E-2362-4BAC-8326-02D1CB6FF62D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594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38545D1-859E-470D-BCB8-C1AEA90E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49500"/>
          <a:ext cx="6264275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5EFA005-9D2A-4D55-8091-D4DDF7C135A2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378200"/>
          <a:ext cx="62357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B277AF3-1D5A-4A86-B8AF-A6FA9A84067F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616325"/>
          <a:ext cx="6235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196850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1B44D0A-4E53-4CED-8841-D93539C3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65375"/>
          <a:ext cx="6270625" cy="66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D5112044-A50A-45E3-A875-90B36A5125AC}"/>
            </a:ext>
          </a:extLst>
        </xdr:cNvPr>
        <xdr:cNvSpPr>
          <a:spLocks noChangeAspect="1" noChangeArrowheads="1"/>
        </xdr:cNvSpPr>
      </xdr:nvSpPr>
      <xdr:spPr bwMode="auto">
        <a:xfrm>
          <a:off x="1784350" y="3381375"/>
          <a:ext cx="6238875" cy="38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463550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26D5BE3-39B5-4240-84D7-14A01832ECF2}"/>
            </a:ext>
          </a:extLst>
        </xdr:cNvPr>
        <xdr:cNvSpPr>
          <a:spLocks noChangeAspect="1" noChangeArrowheads="1"/>
        </xdr:cNvSpPr>
      </xdr:nvSpPr>
      <xdr:spPr bwMode="auto">
        <a:xfrm>
          <a:off x="1784350" y="3616325"/>
          <a:ext cx="6238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7"/>
  <sheetViews>
    <sheetView topLeftCell="A13" workbookViewId="0">
      <selection activeCell="D25" sqref="D25"/>
    </sheetView>
  </sheetViews>
  <sheetFormatPr defaultColWidth="8.7109375" defaultRowHeight="15" x14ac:dyDescent="0.25"/>
  <cols>
    <col min="1" max="1" width="5.140625" style="27" customWidth="1"/>
    <col min="2" max="2" width="4.85546875" style="27" customWidth="1"/>
    <col min="3" max="3" width="12.28515625" style="27" customWidth="1"/>
    <col min="4" max="4" width="23.42578125" style="27" customWidth="1"/>
    <col min="5" max="5" width="23.140625" style="27" customWidth="1"/>
    <col min="6" max="6" width="11.5703125" style="27" customWidth="1"/>
    <col min="7" max="7" width="12.28515625" style="27" customWidth="1"/>
    <col min="8" max="8" width="15.42578125" style="27" bestFit="1" customWidth="1"/>
    <col min="9" max="10" width="15.85546875" style="27" bestFit="1" customWidth="1"/>
    <col min="11" max="11" width="14.85546875" style="27" bestFit="1" customWidth="1"/>
    <col min="12" max="16384" width="8.7109375" style="27"/>
  </cols>
  <sheetData>
    <row r="2" spans="1:12" x14ac:dyDescent="0.25">
      <c r="A2" s="7"/>
      <c r="B2" s="7"/>
      <c r="C2" s="7"/>
      <c r="D2" s="7"/>
      <c r="E2" s="10" t="s">
        <v>29</v>
      </c>
      <c r="F2" s="10"/>
      <c r="G2" s="12"/>
      <c r="H2" s="11"/>
      <c r="I2" s="11"/>
    </row>
    <row r="3" spans="1:12" x14ac:dyDescent="0.25">
      <c r="A3" s="7"/>
      <c r="B3" s="7"/>
      <c r="C3" s="29"/>
      <c r="D3" s="29"/>
      <c r="E3" s="13"/>
      <c r="F3" s="13"/>
      <c r="J3" s="30"/>
    </row>
    <row r="4" spans="1:12" x14ac:dyDescent="0.25">
      <c r="A4" s="7"/>
      <c r="B4" s="7"/>
      <c r="C4" s="29"/>
      <c r="D4" s="29"/>
      <c r="E4" s="13"/>
      <c r="F4" s="13"/>
      <c r="J4" s="30"/>
    </row>
    <row r="5" spans="1:12" ht="18.75" x14ac:dyDescent="0.3">
      <c r="A5" s="7"/>
      <c r="B5" s="7"/>
      <c r="C5" s="29"/>
      <c r="D5" s="52" t="s">
        <v>6</v>
      </c>
      <c r="E5" s="53"/>
      <c r="F5" s="53"/>
      <c r="G5" s="54"/>
      <c r="H5" s="36"/>
      <c r="J5" s="30"/>
    </row>
    <row r="6" spans="1:12" ht="19.5" thickBot="1" x14ac:dyDescent="0.35">
      <c r="A6" s="7"/>
      <c r="B6" s="7"/>
      <c r="C6" s="20" t="s">
        <v>8</v>
      </c>
      <c r="D6" s="21"/>
      <c r="E6" s="21"/>
      <c r="F6" s="15"/>
      <c r="J6" s="30"/>
    </row>
    <row r="7" spans="1:12" ht="45" customHeight="1" thickBot="1" x14ac:dyDescent="0.35">
      <c r="A7" s="7"/>
      <c r="B7" s="19"/>
      <c r="C7" s="31" t="s">
        <v>9</v>
      </c>
      <c r="D7" s="49"/>
      <c r="E7" s="51"/>
      <c r="F7" s="36"/>
      <c r="J7" s="30"/>
    </row>
    <row r="8" spans="1:12" ht="45" customHeight="1" thickBot="1" x14ac:dyDescent="0.35">
      <c r="A8" s="7"/>
      <c r="B8" s="19"/>
      <c r="C8" s="31" t="s">
        <v>11</v>
      </c>
      <c r="D8" s="49"/>
      <c r="E8" s="51"/>
      <c r="F8" s="15"/>
      <c r="J8" s="30"/>
    </row>
    <row r="9" spans="1:12" ht="18.75" x14ac:dyDescent="0.3">
      <c r="C9" s="7"/>
      <c r="D9" s="15"/>
      <c r="E9" s="15"/>
      <c r="F9" s="15"/>
      <c r="J9" s="30"/>
    </row>
    <row r="10" spans="1:12" ht="18.75" x14ac:dyDescent="0.3">
      <c r="D10" s="15"/>
      <c r="E10" s="15"/>
      <c r="F10" s="15"/>
      <c r="J10" s="30"/>
    </row>
    <row r="11" spans="1:12" ht="18.75" x14ac:dyDescent="0.3">
      <c r="D11" s="15"/>
      <c r="E11" s="15"/>
      <c r="F11" s="15"/>
      <c r="J11" s="30"/>
    </row>
    <row r="12" spans="1:12" ht="18.75" x14ac:dyDescent="0.3">
      <c r="D12" s="15"/>
      <c r="E12" s="15"/>
      <c r="F12" s="15"/>
      <c r="J12" s="30"/>
    </row>
    <row r="13" spans="1:12" ht="18.75" x14ac:dyDescent="0.3">
      <c r="D13" s="15"/>
      <c r="E13" s="15"/>
      <c r="F13" s="15"/>
      <c r="J13" s="30"/>
    </row>
    <row r="14" spans="1:12" ht="37.5" customHeight="1" x14ac:dyDescent="0.3">
      <c r="C14" s="71" t="s">
        <v>31</v>
      </c>
      <c r="D14" s="72"/>
      <c r="E14" s="72"/>
      <c r="F14" s="72"/>
      <c r="G14" s="72"/>
      <c r="H14" s="72"/>
      <c r="I14" s="72"/>
      <c r="J14" s="72"/>
      <c r="K14" s="72"/>
      <c r="L14" s="73"/>
    </row>
    <row r="15" spans="1:12" ht="18.75" x14ac:dyDescent="0.3">
      <c r="D15" s="15"/>
      <c r="E15" s="15"/>
      <c r="F15" s="15"/>
      <c r="J15" s="30"/>
    </row>
    <row r="16" spans="1:12" ht="19.5" thickBot="1" x14ac:dyDescent="0.35">
      <c r="D16" s="21"/>
      <c r="E16" s="21"/>
      <c r="F16" s="37"/>
      <c r="G16" s="29"/>
      <c r="J16" s="30"/>
    </row>
    <row r="17" spans="1:12" ht="35.450000000000003" customHeight="1" thickBot="1" x14ac:dyDescent="0.3">
      <c r="D17" s="31" t="s">
        <v>10</v>
      </c>
      <c r="E17" s="55" t="s">
        <v>41</v>
      </c>
      <c r="F17" s="50"/>
      <c r="G17" s="51"/>
      <c r="H17" s="25"/>
      <c r="I17" s="5"/>
      <c r="J17" s="30"/>
      <c r="K17" s="30"/>
      <c r="L17" s="30"/>
    </row>
    <row r="18" spans="1:12" ht="35.450000000000003" customHeight="1" thickBot="1" x14ac:dyDescent="0.35">
      <c r="D18" s="23" t="s">
        <v>23</v>
      </c>
      <c r="E18" s="56">
        <v>1</v>
      </c>
      <c r="F18" s="50"/>
      <c r="G18" s="51"/>
      <c r="K18" s="30"/>
      <c r="L18" s="30"/>
    </row>
    <row r="19" spans="1:12" ht="35.450000000000003" customHeight="1" thickBot="1" x14ac:dyDescent="0.35">
      <c r="D19" s="31" t="s">
        <v>24</v>
      </c>
      <c r="E19" s="56" t="s">
        <v>35</v>
      </c>
      <c r="F19" s="50"/>
      <c r="G19" s="51"/>
      <c r="K19" s="30"/>
      <c r="L19" s="30"/>
    </row>
    <row r="20" spans="1:12" ht="18.75" x14ac:dyDescent="0.3">
      <c r="D20" s="22"/>
      <c r="E20" s="22"/>
      <c r="F20" s="22"/>
      <c r="J20" s="30"/>
    </row>
    <row r="21" spans="1:12" ht="18.75" x14ac:dyDescent="0.3">
      <c r="A21" s="7"/>
      <c r="B21" s="7"/>
      <c r="C21" s="17" t="s">
        <v>7</v>
      </c>
      <c r="D21" s="16"/>
      <c r="E21" s="10"/>
      <c r="F21" s="22"/>
      <c r="G21" s="12"/>
      <c r="H21" s="11"/>
      <c r="I21" s="11"/>
      <c r="J21" s="30"/>
    </row>
    <row r="22" spans="1:12" ht="15.75" thickBot="1" x14ac:dyDescent="0.3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60.75" thickBot="1" x14ac:dyDescent="0.3"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28"/>
    </row>
    <row r="24" spans="1:12" ht="15.75" thickBot="1" x14ac:dyDescent="0.3"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8"/>
    </row>
    <row r="25" spans="1:12" ht="74.25" customHeight="1" thickBot="1" x14ac:dyDescent="0.3">
      <c r="B25" s="5"/>
      <c r="C25" s="1">
        <v>1</v>
      </c>
      <c r="D25" s="18" t="s">
        <v>44</v>
      </c>
      <c r="E25" s="18" t="s">
        <v>5</v>
      </c>
      <c r="F25" s="33">
        <v>3</v>
      </c>
      <c r="G25" s="35"/>
      <c r="H25" s="34">
        <f>ROUND($F$25*$G$25,2)</f>
        <v>0</v>
      </c>
      <c r="I25" s="34">
        <f>ROUND($H$25*0.23,2)</f>
        <v>0</v>
      </c>
      <c r="J25" s="34">
        <f t="shared" ref="J25:J29" si="0">H25+I25</f>
        <v>0</v>
      </c>
      <c r="K25" s="28"/>
    </row>
    <row r="26" spans="1:12" ht="45" customHeight="1" thickBot="1" x14ac:dyDescent="0.3">
      <c r="B26" s="5"/>
      <c r="C26" s="1">
        <v>2</v>
      </c>
      <c r="D26" s="18" t="s">
        <v>25</v>
      </c>
      <c r="E26" s="18" t="s">
        <v>33</v>
      </c>
      <c r="F26" s="32"/>
      <c r="G26" s="35"/>
      <c r="H26" s="32"/>
      <c r="I26" s="32"/>
      <c r="J26" s="32"/>
      <c r="K26" s="28"/>
    </row>
    <row r="27" spans="1:12" ht="45" customHeight="1" thickBot="1" x14ac:dyDescent="0.3">
      <c r="B27" s="5"/>
      <c r="C27" s="1">
        <v>3</v>
      </c>
      <c r="D27" s="57" t="s">
        <v>43</v>
      </c>
      <c r="E27" s="58"/>
      <c r="F27" s="35"/>
      <c r="G27" s="32"/>
      <c r="H27" s="32"/>
      <c r="I27" s="32"/>
      <c r="J27" s="32"/>
      <c r="K27" s="28"/>
    </row>
    <row r="28" spans="1:12" ht="45" customHeight="1" thickBot="1" x14ac:dyDescent="0.3">
      <c r="B28" s="5"/>
      <c r="C28" s="1">
        <v>4</v>
      </c>
      <c r="D28" s="57" t="s">
        <v>28</v>
      </c>
      <c r="E28" s="58"/>
      <c r="F28" s="33">
        <v>120</v>
      </c>
      <c r="G28" s="32"/>
      <c r="H28" s="34">
        <f>(H25)*F28</f>
        <v>0</v>
      </c>
      <c r="I28" s="34">
        <f>ROUND($H$28*0.23,2)</f>
        <v>0</v>
      </c>
      <c r="J28" s="34">
        <f t="shared" si="0"/>
        <v>0</v>
      </c>
      <c r="K28" s="28"/>
    </row>
    <row r="29" spans="1:12" ht="45" customHeight="1" thickBot="1" x14ac:dyDescent="0.3">
      <c r="B29" s="5"/>
      <c r="C29" s="1">
        <v>5</v>
      </c>
      <c r="D29" s="57" t="s">
        <v>27</v>
      </c>
      <c r="E29" s="58"/>
      <c r="F29" s="1">
        <v>120</v>
      </c>
      <c r="G29" s="32"/>
      <c r="H29" s="34">
        <f>(20*$F$25)*$G$26*24*30*$F$29*0.6*$F$27</f>
        <v>0</v>
      </c>
      <c r="I29" s="34">
        <f>ROUND($H$29*0.23,2)</f>
        <v>0</v>
      </c>
      <c r="J29" s="34">
        <f t="shared" si="0"/>
        <v>0</v>
      </c>
      <c r="K29" s="28"/>
    </row>
    <row r="30" spans="1:12" ht="34.5" customHeight="1" thickBot="1" x14ac:dyDescent="0.3">
      <c r="B30" s="5"/>
      <c r="C30" s="57" t="s">
        <v>26</v>
      </c>
      <c r="D30" s="59"/>
      <c r="E30" s="59"/>
      <c r="F30" s="59"/>
      <c r="G30" s="59"/>
      <c r="H30" s="34">
        <f>SUM(H28:H29)</f>
        <v>0</v>
      </c>
      <c r="I30" s="34">
        <f>SUM(I28:I29)</f>
        <v>0</v>
      </c>
      <c r="J30" s="34">
        <f>SUM(J28:J29)</f>
        <v>0</v>
      </c>
      <c r="K30" s="26"/>
    </row>
    <row r="31" spans="1:12" x14ac:dyDescent="0.25">
      <c r="C31" s="7"/>
      <c r="D31" s="12"/>
      <c r="E31" s="12"/>
      <c r="F31" s="12"/>
      <c r="G31" s="7"/>
      <c r="H31" s="7"/>
      <c r="I31" s="7"/>
      <c r="J31" s="7"/>
    </row>
    <row r="32" spans="1:12" ht="30" x14ac:dyDescent="0.25">
      <c r="C32" s="5"/>
      <c r="G32" s="28"/>
      <c r="H32" s="28"/>
      <c r="I32" s="6" t="s">
        <v>21</v>
      </c>
      <c r="J32" s="6" t="s">
        <v>16</v>
      </c>
    </row>
    <row r="33" spans="2:16" ht="13.5" customHeight="1" x14ac:dyDescent="0.25">
      <c r="D33" s="60" t="s">
        <v>19</v>
      </c>
      <c r="E33" s="61"/>
      <c r="F33" s="61"/>
      <c r="I33" s="24">
        <f>H30</f>
        <v>0</v>
      </c>
      <c r="J33" s="24">
        <f>J30</f>
        <v>0</v>
      </c>
    </row>
    <row r="34" spans="2:16" ht="60.95" customHeight="1" x14ac:dyDescent="0.25">
      <c r="D34" s="46" t="s">
        <v>34</v>
      </c>
      <c r="E34" s="47"/>
      <c r="F34" s="48"/>
      <c r="I34" s="38"/>
      <c r="J34" s="38"/>
      <c r="K34" s="38"/>
      <c r="L34" s="38"/>
      <c r="M34" s="38"/>
      <c r="N34" s="38"/>
      <c r="O34" s="38"/>
      <c r="P34" s="38"/>
    </row>
    <row r="36" spans="2:16" ht="15" customHeight="1" x14ac:dyDescent="0.25">
      <c r="C36" s="62" t="s">
        <v>18</v>
      </c>
      <c r="D36" s="65" t="s">
        <v>30</v>
      </c>
      <c r="E36" s="65"/>
      <c r="F36" s="65"/>
      <c r="G36" s="65"/>
      <c r="H36" s="65"/>
      <c r="I36" s="65"/>
      <c r="J36" s="66"/>
    </row>
    <row r="37" spans="2:16" x14ac:dyDescent="0.25">
      <c r="B37" s="5"/>
      <c r="C37" s="63"/>
      <c r="D37" s="67"/>
      <c r="E37" s="67"/>
      <c r="F37" s="67"/>
      <c r="G37" s="67"/>
      <c r="H37" s="67"/>
      <c r="I37" s="67"/>
      <c r="J37" s="68"/>
    </row>
    <row r="38" spans="2:16" x14ac:dyDescent="0.25">
      <c r="B38" s="5"/>
      <c r="C38" s="64"/>
      <c r="D38" s="69"/>
      <c r="E38" s="69"/>
      <c r="F38" s="69"/>
      <c r="G38" s="69"/>
      <c r="H38" s="69"/>
      <c r="I38" s="69"/>
      <c r="J38" s="70"/>
    </row>
    <row r="39" spans="2:16" ht="15" customHeight="1" x14ac:dyDescent="0.25"/>
    <row r="40" spans="2:16" ht="15.75" thickBot="1" x14ac:dyDescent="0.3"/>
    <row r="41" spans="2:16" ht="45" customHeight="1" thickBot="1" x14ac:dyDescent="0.3">
      <c r="C41" s="31" t="s">
        <v>12</v>
      </c>
      <c r="D41" s="31"/>
    </row>
    <row r="42" spans="2:16" ht="45" customHeight="1" thickBot="1" x14ac:dyDescent="0.3">
      <c r="C42" s="31" t="s">
        <v>13</v>
      </c>
      <c r="D42" s="31"/>
    </row>
    <row r="43" spans="2:16" x14ac:dyDescent="0.25">
      <c r="C43" s="7"/>
    </row>
    <row r="44" spans="2:16" x14ac:dyDescent="0.25">
      <c r="H44" s="27" t="s">
        <v>14</v>
      </c>
    </row>
    <row r="45" spans="2:16" x14ac:dyDescent="0.25">
      <c r="H45" s="29" t="s">
        <v>15</v>
      </c>
      <c r="I45" s="29"/>
    </row>
    <row r="46" spans="2:16" ht="15.75" thickBot="1" x14ac:dyDescent="0.3">
      <c r="F46" s="19"/>
    </row>
    <row r="47" spans="2:16" ht="45" customHeight="1" thickBot="1" x14ac:dyDescent="0.3">
      <c r="F47" s="30"/>
      <c r="H47" s="49"/>
      <c r="I47" s="50"/>
      <c r="J47" s="51"/>
    </row>
  </sheetData>
  <sheetProtection algorithmName="SHA-512" hashValue="n+yeh1xJwf5kBcsoThN7WB+YcOmBy+NIL467CIbg5weBH55UGi8UXCqTYIeSHqEguPYE53CNYwvL/xvtBmHhDQ==" saltValue="sARs+w5XFQPb+F61YtrOxQ==" spinCount="100000" sheet="1" objects="1" scenarios="1"/>
  <mergeCells count="16">
    <mergeCell ref="D34:F34"/>
    <mergeCell ref="H47:J47"/>
    <mergeCell ref="D5:G5"/>
    <mergeCell ref="D7:E7"/>
    <mergeCell ref="E17:G17"/>
    <mergeCell ref="E18:G18"/>
    <mergeCell ref="E19:G19"/>
    <mergeCell ref="D28:E28"/>
    <mergeCell ref="D8:E8"/>
    <mergeCell ref="D29:E29"/>
    <mergeCell ref="C30:G30"/>
    <mergeCell ref="D33:F33"/>
    <mergeCell ref="C36:C38"/>
    <mergeCell ref="D36:J38"/>
    <mergeCell ref="C14:L14"/>
    <mergeCell ref="D27:E27"/>
  </mergeCells>
  <conditionalFormatting sqref="F27">
    <cfRule type="cellIs" dxfId="3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7"/>
  <sheetViews>
    <sheetView topLeftCell="A19" zoomScale="130" zoomScaleNormal="130" workbookViewId="0">
      <selection activeCell="D34" sqref="D34:F34"/>
    </sheetView>
  </sheetViews>
  <sheetFormatPr defaultColWidth="8.7109375" defaultRowHeight="15" x14ac:dyDescent="0.25"/>
  <cols>
    <col min="1" max="1" width="5.140625" style="27" customWidth="1"/>
    <col min="2" max="2" width="4.85546875" style="27" customWidth="1"/>
    <col min="3" max="3" width="12.28515625" style="27" customWidth="1"/>
    <col min="4" max="4" width="23.42578125" style="27" customWidth="1"/>
    <col min="5" max="5" width="23.140625" style="27" customWidth="1"/>
    <col min="6" max="6" width="11.5703125" style="27" customWidth="1"/>
    <col min="7" max="7" width="12.28515625" style="27" customWidth="1"/>
    <col min="8" max="8" width="15.42578125" style="27" bestFit="1" customWidth="1"/>
    <col min="9" max="10" width="15.85546875" style="27" bestFit="1" customWidth="1"/>
    <col min="11" max="11" width="14.85546875" style="27" bestFit="1" customWidth="1"/>
    <col min="12" max="16384" width="8.7109375" style="27"/>
  </cols>
  <sheetData>
    <row r="2" spans="1:12" x14ac:dyDescent="0.25">
      <c r="A2" s="7"/>
      <c r="B2" s="7"/>
      <c r="C2" s="7"/>
      <c r="D2" s="7"/>
      <c r="E2" s="10" t="s">
        <v>29</v>
      </c>
      <c r="F2" s="10"/>
      <c r="G2" s="12"/>
      <c r="H2" s="11"/>
      <c r="I2" s="11"/>
    </row>
    <row r="3" spans="1:12" x14ac:dyDescent="0.25">
      <c r="A3" s="7"/>
      <c r="B3" s="7"/>
      <c r="C3" s="29"/>
      <c r="D3" s="29"/>
      <c r="E3" s="13"/>
      <c r="F3" s="13"/>
      <c r="J3" s="30"/>
    </row>
    <row r="4" spans="1:12" x14ac:dyDescent="0.25">
      <c r="A4" s="7"/>
      <c r="B4" s="7"/>
      <c r="C4" s="29"/>
      <c r="D4" s="29"/>
      <c r="E4" s="13"/>
      <c r="F4" s="13"/>
      <c r="J4" s="30"/>
    </row>
    <row r="5" spans="1:12" ht="18.75" x14ac:dyDescent="0.3">
      <c r="A5" s="7"/>
      <c r="B5" s="7"/>
      <c r="C5" s="29"/>
      <c r="D5" s="52" t="s">
        <v>6</v>
      </c>
      <c r="E5" s="53"/>
      <c r="F5" s="53"/>
      <c r="G5" s="54"/>
      <c r="H5" s="36"/>
      <c r="J5" s="30"/>
    </row>
    <row r="6" spans="1:12" ht="19.5" thickBot="1" x14ac:dyDescent="0.35">
      <c r="A6" s="7"/>
      <c r="B6" s="7"/>
      <c r="C6" s="20" t="s">
        <v>8</v>
      </c>
      <c r="D6" s="21"/>
      <c r="E6" s="21"/>
      <c r="F6" s="15"/>
      <c r="J6" s="30"/>
    </row>
    <row r="7" spans="1:12" ht="45" customHeight="1" thickBot="1" x14ac:dyDescent="0.35">
      <c r="A7" s="7"/>
      <c r="B7" s="19"/>
      <c r="C7" s="31" t="s">
        <v>9</v>
      </c>
      <c r="D7" s="49"/>
      <c r="E7" s="51"/>
      <c r="F7" s="36"/>
      <c r="J7" s="30"/>
    </row>
    <row r="8" spans="1:12" ht="45" customHeight="1" thickBot="1" x14ac:dyDescent="0.35">
      <c r="A8" s="7"/>
      <c r="B8" s="19"/>
      <c r="C8" s="31" t="s">
        <v>11</v>
      </c>
      <c r="D8" s="49"/>
      <c r="E8" s="51"/>
      <c r="F8" s="15"/>
      <c r="J8" s="30"/>
    </row>
    <row r="9" spans="1:12" ht="18.75" x14ac:dyDescent="0.3">
      <c r="C9" s="7"/>
      <c r="D9" s="15"/>
      <c r="E9" s="15"/>
      <c r="F9" s="15"/>
      <c r="J9" s="30"/>
    </row>
    <row r="10" spans="1:12" ht="18.75" x14ac:dyDescent="0.3">
      <c r="D10" s="15"/>
      <c r="E10" s="15"/>
      <c r="F10" s="15"/>
      <c r="J10" s="30"/>
    </row>
    <row r="11" spans="1:12" ht="18.75" x14ac:dyDescent="0.3">
      <c r="D11" s="15"/>
      <c r="E11" s="15"/>
      <c r="F11" s="15"/>
      <c r="J11" s="30"/>
    </row>
    <row r="12" spans="1:12" ht="18.75" x14ac:dyDescent="0.3">
      <c r="D12" s="15"/>
      <c r="E12" s="15"/>
      <c r="F12" s="15"/>
      <c r="J12" s="30"/>
    </row>
    <row r="13" spans="1:12" ht="18.75" x14ac:dyDescent="0.3">
      <c r="D13" s="15"/>
      <c r="E13" s="15"/>
      <c r="F13" s="15"/>
      <c r="J13" s="30"/>
    </row>
    <row r="14" spans="1:12" ht="37.5" customHeight="1" x14ac:dyDescent="0.3">
      <c r="C14" s="71" t="s">
        <v>31</v>
      </c>
      <c r="D14" s="72"/>
      <c r="E14" s="72"/>
      <c r="F14" s="72"/>
      <c r="G14" s="72"/>
      <c r="H14" s="72"/>
      <c r="I14" s="72"/>
      <c r="J14" s="72"/>
      <c r="K14" s="72"/>
      <c r="L14" s="73"/>
    </row>
    <row r="15" spans="1:12" ht="18.75" x14ac:dyDescent="0.3">
      <c r="D15" s="15"/>
      <c r="E15" s="15"/>
      <c r="F15" s="15"/>
      <c r="J15" s="30"/>
    </row>
    <row r="16" spans="1:12" ht="19.5" thickBot="1" x14ac:dyDescent="0.35">
      <c r="D16" s="21"/>
      <c r="E16" s="21"/>
      <c r="F16" s="37"/>
      <c r="G16" s="29"/>
      <c r="J16" s="30"/>
    </row>
    <row r="17" spans="1:12" ht="35.450000000000003" customHeight="1" thickBot="1" x14ac:dyDescent="0.3">
      <c r="D17" s="31" t="s">
        <v>10</v>
      </c>
      <c r="E17" s="55" t="s">
        <v>41</v>
      </c>
      <c r="F17" s="50"/>
      <c r="G17" s="51"/>
      <c r="H17" s="25"/>
      <c r="I17" s="5"/>
      <c r="J17" s="30"/>
      <c r="K17" s="30"/>
      <c r="L17" s="30"/>
    </row>
    <row r="18" spans="1:12" ht="35.450000000000003" customHeight="1" thickBot="1" x14ac:dyDescent="0.35">
      <c r="D18" s="23" t="s">
        <v>23</v>
      </c>
      <c r="E18" s="56">
        <v>2</v>
      </c>
      <c r="F18" s="50"/>
      <c r="G18" s="51"/>
      <c r="K18" s="30"/>
      <c r="L18" s="30"/>
    </row>
    <row r="19" spans="1:12" ht="35.450000000000003" customHeight="1" thickBot="1" x14ac:dyDescent="0.35">
      <c r="D19" s="31" t="s">
        <v>24</v>
      </c>
      <c r="E19" s="56" t="s">
        <v>37</v>
      </c>
      <c r="F19" s="50"/>
      <c r="G19" s="51"/>
      <c r="K19" s="30"/>
      <c r="L19" s="30"/>
    </row>
    <row r="20" spans="1:12" ht="18.75" x14ac:dyDescent="0.3">
      <c r="D20" s="22"/>
      <c r="E20" s="22"/>
      <c r="F20" s="22"/>
      <c r="J20" s="30"/>
    </row>
    <row r="21" spans="1:12" ht="18.75" x14ac:dyDescent="0.3">
      <c r="A21" s="7"/>
      <c r="B21" s="7"/>
      <c r="C21" s="17" t="s">
        <v>7</v>
      </c>
      <c r="D21" s="16"/>
      <c r="E21" s="10"/>
      <c r="F21" s="22"/>
      <c r="G21" s="12"/>
      <c r="H21" s="11"/>
      <c r="I21" s="11"/>
      <c r="J21" s="30"/>
    </row>
    <row r="22" spans="1:12" ht="15.75" thickBot="1" x14ac:dyDescent="0.3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60.75" thickBot="1" x14ac:dyDescent="0.3"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28"/>
    </row>
    <row r="24" spans="1:12" ht="15.75" thickBot="1" x14ac:dyDescent="0.3"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8"/>
    </row>
    <row r="25" spans="1:12" ht="74.25" customHeight="1" thickBot="1" x14ac:dyDescent="0.3">
      <c r="B25" s="5"/>
      <c r="C25" s="1">
        <v>1</v>
      </c>
      <c r="D25" s="18" t="s">
        <v>44</v>
      </c>
      <c r="E25" s="18" t="s">
        <v>5</v>
      </c>
      <c r="F25" s="33">
        <v>3</v>
      </c>
      <c r="G25" s="35"/>
      <c r="H25" s="34">
        <f>ROUND($F$25*$G$25,2)</f>
        <v>0</v>
      </c>
      <c r="I25" s="34">
        <f>ROUND($H$25*0.23,2)</f>
        <v>0</v>
      </c>
      <c r="J25" s="34">
        <f t="shared" ref="J25:J29" si="0">H25+I25</f>
        <v>0</v>
      </c>
      <c r="K25" s="28"/>
    </row>
    <row r="26" spans="1:12" ht="45" customHeight="1" thickBot="1" x14ac:dyDescent="0.3">
      <c r="B26" s="5"/>
      <c r="C26" s="1">
        <v>2</v>
      </c>
      <c r="D26" s="18" t="s">
        <v>25</v>
      </c>
      <c r="E26" s="18" t="s">
        <v>33</v>
      </c>
      <c r="F26" s="32"/>
      <c r="G26" s="35"/>
      <c r="H26" s="32"/>
      <c r="I26" s="32"/>
      <c r="J26" s="32"/>
      <c r="K26" s="28"/>
    </row>
    <row r="27" spans="1:12" ht="45" customHeight="1" thickBot="1" x14ac:dyDescent="0.3">
      <c r="B27" s="5"/>
      <c r="C27" s="1">
        <v>3</v>
      </c>
      <c r="D27" s="57" t="s">
        <v>43</v>
      </c>
      <c r="E27" s="58"/>
      <c r="F27" s="35"/>
      <c r="G27" s="32"/>
      <c r="H27" s="32"/>
      <c r="I27" s="32"/>
      <c r="J27" s="32"/>
      <c r="K27" s="28"/>
    </row>
    <row r="28" spans="1:12" ht="45" customHeight="1" thickBot="1" x14ac:dyDescent="0.3">
      <c r="B28" s="5"/>
      <c r="C28" s="1">
        <v>4</v>
      </c>
      <c r="D28" s="57" t="s">
        <v>28</v>
      </c>
      <c r="E28" s="58"/>
      <c r="F28" s="33">
        <v>120</v>
      </c>
      <c r="G28" s="32"/>
      <c r="H28" s="34">
        <f>(H25)*F28</f>
        <v>0</v>
      </c>
      <c r="I28" s="34">
        <f>ROUND($H$28*0.23,2)</f>
        <v>0</v>
      </c>
      <c r="J28" s="34">
        <f t="shared" si="0"/>
        <v>0</v>
      </c>
      <c r="K28" s="28"/>
    </row>
    <row r="29" spans="1:12" ht="45" customHeight="1" thickBot="1" x14ac:dyDescent="0.3">
      <c r="B29" s="5"/>
      <c r="C29" s="1">
        <v>5</v>
      </c>
      <c r="D29" s="57" t="s">
        <v>27</v>
      </c>
      <c r="E29" s="58"/>
      <c r="F29" s="1">
        <v>120</v>
      </c>
      <c r="G29" s="32"/>
      <c r="H29" s="34">
        <f>(20*$F$25)*$G$26*24*30*$F$29*0.6*$F$27</f>
        <v>0</v>
      </c>
      <c r="I29" s="34">
        <f>ROUND($H$29*0.23,2)</f>
        <v>0</v>
      </c>
      <c r="J29" s="34">
        <f t="shared" si="0"/>
        <v>0</v>
      </c>
      <c r="K29" s="28"/>
    </row>
    <row r="30" spans="1:12" ht="34.5" customHeight="1" thickBot="1" x14ac:dyDescent="0.3">
      <c r="B30" s="5"/>
      <c r="C30" s="57" t="s">
        <v>26</v>
      </c>
      <c r="D30" s="59"/>
      <c r="E30" s="59"/>
      <c r="F30" s="59"/>
      <c r="G30" s="59"/>
      <c r="H30" s="34">
        <f>SUM(H28:H29)</f>
        <v>0</v>
      </c>
      <c r="I30" s="34">
        <f>SUM(I28:I29)</f>
        <v>0</v>
      </c>
      <c r="J30" s="34">
        <f>SUM(J28:J29)</f>
        <v>0</v>
      </c>
      <c r="K30" s="26"/>
    </row>
    <row r="31" spans="1:12" x14ac:dyDescent="0.25">
      <c r="C31" s="7"/>
      <c r="D31" s="12"/>
      <c r="E31" s="12"/>
      <c r="F31" s="12"/>
      <c r="G31" s="7"/>
      <c r="H31" s="7"/>
      <c r="I31" s="7"/>
      <c r="J31" s="7"/>
    </row>
    <row r="32" spans="1:12" ht="30" x14ac:dyDescent="0.25">
      <c r="C32" s="5"/>
      <c r="G32" s="28"/>
      <c r="H32" s="28"/>
      <c r="I32" s="6" t="s">
        <v>21</v>
      </c>
      <c r="J32" s="6" t="s">
        <v>16</v>
      </c>
    </row>
    <row r="33" spans="2:16" ht="13.5" customHeight="1" x14ac:dyDescent="0.25">
      <c r="D33" s="60" t="s">
        <v>19</v>
      </c>
      <c r="E33" s="61"/>
      <c r="F33" s="61"/>
      <c r="I33" s="24">
        <f>H30</f>
        <v>0</v>
      </c>
      <c r="J33" s="24">
        <f>J30</f>
        <v>0</v>
      </c>
    </row>
    <row r="34" spans="2:16" ht="60.95" customHeight="1" x14ac:dyDescent="0.25">
      <c r="D34" s="46" t="s">
        <v>34</v>
      </c>
      <c r="E34" s="47"/>
      <c r="F34" s="48"/>
      <c r="I34" s="38"/>
      <c r="J34" s="38"/>
      <c r="K34" s="38"/>
      <c r="L34" s="38"/>
      <c r="M34" s="38"/>
      <c r="N34" s="38"/>
      <c r="O34" s="38"/>
      <c r="P34" s="38"/>
    </row>
    <row r="36" spans="2:16" ht="15" customHeight="1" x14ac:dyDescent="0.25">
      <c r="C36" s="62" t="s">
        <v>18</v>
      </c>
      <c r="D36" s="65" t="s">
        <v>30</v>
      </c>
      <c r="E36" s="65"/>
      <c r="F36" s="65"/>
      <c r="G36" s="65"/>
      <c r="H36" s="65"/>
      <c r="I36" s="65"/>
      <c r="J36" s="66"/>
    </row>
    <row r="37" spans="2:16" x14ac:dyDescent="0.25">
      <c r="B37" s="5"/>
      <c r="C37" s="63"/>
      <c r="D37" s="67"/>
      <c r="E37" s="67"/>
      <c r="F37" s="67"/>
      <c r="G37" s="67"/>
      <c r="H37" s="67"/>
      <c r="I37" s="67"/>
      <c r="J37" s="68"/>
    </row>
    <row r="38" spans="2:16" x14ac:dyDescent="0.25">
      <c r="B38" s="5"/>
      <c r="C38" s="64"/>
      <c r="D38" s="69"/>
      <c r="E38" s="69"/>
      <c r="F38" s="69"/>
      <c r="G38" s="69"/>
      <c r="H38" s="69"/>
      <c r="I38" s="69"/>
      <c r="J38" s="70"/>
    </row>
    <row r="39" spans="2:16" ht="15" customHeight="1" x14ac:dyDescent="0.25"/>
    <row r="40" spans="2:16" ht="15.75" thickBot="1" x14ac:dyDescent="0.3"/>
    <row r="41" spans="2:16" ht="45" customHeight="1" thickBot="1" x14ac:dyDescent="0.3">
      <c r="C41" s="31" t="s">
        <v>12</v>
      </c>
      <c r="D41" s="31"/>
    </row>
    <row r="42" spans="2:16" ht="45" customHeight="1" thickBot="1" x14ac:dyDescent="0.3">
      <c r="C42" s="31" t="s">
        <v>13</v>
      </c>
      <c r="D42" s="31"/>
    </row>
    <row r="43" spans="2:16" x14ac:dyDescent="0.25">
      <c r="C43" s="7"/>
    </row>
    <row r="44" spans="2:16" x14ac:dyDescent="0.25">
      <c r="H44" s="27" t="s">
        <v>14</v>
      </c>
    </row>
    <row r="45" spans="2:16" x14ac:dyDescent="0.25">
      <c r="H45" s="29" t="s">
        <v>15</v>
      </c>
      <c r="I45" s="29"/>
    </row>
    <row r="46" spans="2:16" ht="15.75" thickBot="1" x14ac:dyDescent="0.3">
      <c r="F46" s="19"/>
    </row>
    <row r="47" spans="2:16" ht="45" customHeight="1" thickBot="1" x14ac:dyDescent="0.3">
      <c r="F47" s="30"/>
      <c r="H47" s="49"/>
      <c r="I47" s="50"/>
      <c r="J47" s="51"/>
    </row>
  </sheetData>
  <sheetProtection algorithmName="SHA-512" hashValue="0a4pXMxXRlru2BUyx6pSptbnfhaous56P3l0uZOy+DpZ8BQIh06VLQFZKLW2w6N5UfkhV16bsC/ioFUaZDrg4w==" saltValue="PnQP54bp83CUiNfNDwO2Uw==" spinCount="100000" sheet="1" objects="1" scenarios="1"/>
  <mergeCells count="16">
    <mergeCell ref="E18:G18"/>
    <mergeCell ref="D5:G5"/>
    <mergeCell ref="D7:E7"/>
    <mergeCell ref="D8:E8"/>
    <mergeCell ref="C14:L14"/>
    <mergeCell ref="E17:G17"/>
    <mergeCell ref="D34:F34"/>
    <mergeCell ref="C36:C38"/>
    <mergeCell ref="D36:J38"/>
    <mergeCell ref="H47:J47"/>
    <mergeCell ref="E19:G19"/>
    <mergeCell ref="D27:E27"/>
    <mergeCell ref="D28:E28"/>
    <mergeCell ref="D29:E29"/>
    <mergeCell ref="C30:G30"/>
    <mergeCell ref="D33:F33"/>
  </mergeCells>
  <conditionalFormatting sqref="F27">
    <cfRule type="cellIs" dxfId="2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49"/>
  <sheetViews>
    <sheetView tabSelected="1" topLeftCell="A22" workbookViewId="0">
      <selection activeCell="D37" sqref="D37:F37"/>
    </sheetView>
  </sheetViews>
  <sheetFormatPr defaultColWidth="8.7109375" defaultRowHeight="15" x14ac:dyDescent="0.25"/>
  <cols>
    <col min="1" max="1" width="5.140625" style="27" customWidth="1"/>
    <col min="2" max="2" width="4.85546875" style="27" customWidth="1"/>
    <col min="3" max="3" width="12.28515625" style="27" customWidth="1"/>
    <col min="4" max="4" width="23.42578125" style="27" customWidth="1"/>
    <col min="5" max="5" width="23.140625" style="27" customWidth="1"/>
    <col min="6" max="6" width="21" style="27" customWidth="1"/>
    <col min="7" max="7" width="12.28515625" style="27" customWidth="1"/>
    <col min="8" max="8" width="15.42578125" style="27" bestFit="1" customWidth="1"/>
    <col min="9" max="10" width="15.85546875" style="27" bestFit="1" customWidth="1"/>
    <col min="11" max="11" width="14.85546875" style="27" bestFit="1" customWidth="1"/>
    <col min="12" max="16384" width="8.7109375" style="27"/>
  </cols>
  <sheetData>
    <row r="2" spans="1:12" x14ac:dyDescent="0.25">
      <c r="A2" s="7"/>
      <c r="B2" s="7"/>
      <c r="C2" s="7"/>
      <c r="D2" s="7"/>
      <c r="F2" s="10"/>
      <c r="G2" s="12"/>
      <c r="H2" s="10" t="s">
        <v>29</v>
      </c>
      <c r="I2" s="11"/>
    </row>
    <row r="3" spans="1:12" x14ac:dyDescent="0.25">
      <c r="A3" s="7"/>
      <c r="B3" s="7"/>
      <c r="C3" s="29"/>
      <c r="D3" s="29"/>
      <c r="E3" s="13"/>
      <c r="F3" s="13"/>
      <c r="J3" s="30"/>
    </row>
    <row r="4" spans="1:12" x14ac:dyDescent="0.25">
      <c r="A4" s="7"/>
      <c r="B4" s="7"/>
      <c r="C4" s="29"/>
      <c r="D4" s="29"/>
      <c r="E4" s="13"/>
      <c r="F4" s="13"/>
      <c r="J4" s="30"/>
    </row>
    <row r="5" spans="1:12" ht="23.25" x14ac:dyDescent="0.35">
      <c r="A5" s="7"/>
      <c r="B5" s="7"/>
      <c r="C5" s="74" t="s">
        <v>49</v>
      </c>
      <c r="D5" s="75"/>
      <c r="E5" s="75"/>
      <c r="F5" s="75"/>
      <c r="G5" s="75"/>
      <c r="H5" s="75"/>
      <c r="I5" s="75"/>
      <c r="J5" s="76"/>
    </row>
    <row r="6" spans="1:12" ht="18.75" x14ac:dyDescent="0.3">
      <c r="A6" s="7"/>
      <c r="B6" s="7"/>
      <c r="C6" s="44"/>
      <c r="D6" s="45"/>
      <c r="E6" s="45"/>
      <c r="F6" s="40"/>
      <c r="G6" s="40"/>
      <c r="H6" s="40"/>
      <c r="I6" s="40"/>
      <c r="J6" s="45"/>
    </row>
    <row r="7" spans="1:12" ht="19.5" thickBot="1" x14ac:dyDescent="0.35">
      <c r="A7" s="7"/>
      <c r="B7" s="7"/>
      <c r="C7" s="20" t="s">
        <v>8</v>
      </c>
      <c r="D7" s="21"/>
      <c r="E7" s="21"/>
      <c r="F7" s="15"/>
      <c r="J7" s="30"/>
    </row>
    <row r="8" spans="1:12" ht="19.5" thickBot="1" x14ac:dyDescent="0.35">
      <c r="A8" s="7"/>
      <c r="B8" s="19"/>
      <c r="C8" s="31" t="s">
        <v>9</v>
      </c>
      <c r="D8" s="49"/>
      <c r="E8" s="51"/>
      <c r="F8" s="36"/>
      <c r="J8" s="30"/>
    </row>
    <row r="9" spans="1:12" ht="19.5" thickBot="1" x14ac:dyDescent="0.35">
      <c r="A9" s="7"/>
      <c r="B9" s="19"/>
      <c r="C9" s="31" t="s">
        <v>11</v>
      </c>
      <c r="D9" s="49"/>
      <c r="E9" s="51"/>
      <c r="F9" s="15"/>
      <c r="J9" s="30"/>
    </row>
    <row r="10" spans="1:12" ht="18.75" x14ac:dyDescent="0.3">
      <c r="C10" s="7"/>
      <c r="D10" s="15"/>
      <c r="E10" s="15"/>
      <c r="F10" s="15"/>
      <c r="J10" s="30"/>
    </row>
    <row r="11" spans="1:12" ht="18.75" x14ac:dyDescent="0.3">
      <c r="D11" s="15"/>
      <c r="E11" s="15"/>
      <c r="F11" s="15"/>
      <c r="J11" s="30"/>
    </row>
    <row r="12" spans="1:12" ht="18.75" x14ac:dyDescent="0.3">
      <c r="D12" s="15"/>
      <c r="E12" s="15"/>
      <c r="F12" s="15"/>
      <c r="J12" s="30"/>
    </row>
    <row r="13" spans="1:12" ht="18.75" x14ac:dyDescent="0.3">
      <c r="D13" s="15"/>
      <c r="E13" s="15"/>
      <c r="F13" s="15"/>
      <c r="J13" s="30"/>
    </row>
    <row r="14" spans="1:12" ht="18.75" x14ac:dyDescent="0.3">
      <c r="D14" s="15"/>
      <c r="E14" s="15"/>
      <c r="F14" s="15"/>
      <c r="J14" s="30"/>
    </row>
    <row r="15" spans="1:12" ht="36" customHeight="1" x14ac:dyDescent="0.3">
      <c r="C15" s="71" t="s">
        <v>48</v>
      </c>
      <c r="D15" s="72"/>
      <c r="E15" s="72"/>
      <c r="F15" s="72"/>
      <c r="G15" s="72"/>
      <c r="H15" s="72"/>
      <c r="I15" s="72"/>
      <c r="J15" s="72"/>
      <c r="K15" s="42"/>
      <c r="L15" s="43"/>
    </row>
    <row r="16" spans="1:12" ht="18.75" x14ac:dyDescent="0.3">
      <c r="D16" s="15"/>
      <c r="E16" s="15"/>
      <c r="F16" s="15"/>
      <c r="J16" s="30"/>
    </row>
    <row r="17" spans="1:12" ht="19.5" thickBot="1" x14ac:dyDescent="0.35">
      <c r="D17" s="21"/>
      <c r="E17" s="21"/>
      <c r="F17" s="37"/>
      <c r="G17" s="29"/>
      <c r="J17" s="30"/>
    </row>
    <row r="18" spans="1:12" ht="15.75" thickBot="1" x14ac:dyDescent="0.3">
      <c r="D18" s="31" t="s">
        <v>10</v>
      </c>
      <c r="E18" s="55" t="s">
        <v>41</v>
      </c>
      <c r="F18" s="50"/>
      <c r="G18" s="51"/>
      <c r="H18" s="25"/>
      <c r="I18" s="5"/>
      <c r="J18" s="30"/>
      <c r="K18" s="30"/>
      <c r="L18" s="30"/>
    </row>
    <row r="19" spans="1:12" ht="19.5" thickBot="1" x14ac:dyDescent="0.35">
      <c r="D19" s="23" t="s">
        <v>23</v>
      </c>
      <c r="E19" s="56">
        <v>3</v>
      </c>
      <c r="F19" s="50"/>
      <c r="G19" s="51"/>
      <c r="K19" s="30"/>
      <c r="L19" s="30"/>
    </row>
    <row r="20" spans="1:12" ht="19.5" thickBot="1" x14ac:dyDescent="0.35">
      <c r="D20" s="31" t="s">
        <v>24</v>
      </c>
      <c r="E20" s="56" t="s">
        <v>38</v>
      </c>
      <c r="F20" s="50"/>
      <c r="G20" s="51"/>
      <c r="K20" s="30"/>
      <c r="L20" s="30"/>
    </row>
    <row r="21" spans="1:12" ht="18.75" x14ac:dyDescent="0.3">
      <c r="D21" s="22"/>
      <c r="E21" s="22"/>
      <c r="F21" s="22"/>
      <c r="J21" s="30"/>
    </row>
    <row r="22" spans="1:12" ht="18.75" x14ac:dyDescent="0.3">
      <c r="A22" s="7"/>
      <c r="B22" s="7"/>
      <c r="C22" s="17" t="s">
        <v>7</v>
      </c>
      <c r="D22" s="16"/>
      <c r="E22" s="10"/>
      <c r="F22" s="22"/>
      <c r="G22" s="12"/>
      <c r="H22" s="11"/>
      <c r="I22" s="11"/>
      <c r="J22" s="30"/>
    </row>
    <row r="23" spans="1:12" ht="15.75" thickBot="1" x14ac:dyDescent="0.3">
      <c r="A23" s="7"/>
      <c r="B23" s="7"/>
      <c r="C23" s="8"/>
      <c r="D23" s="14"/>
      <c r="E23" s="8"/>
      <c r="F23" s="8"/>
      <c r="G23" s="8"/>
      <c r="H23" s="8"/>
      <c r="I23" s="8"/>
      <c r="J23" s="9"/>
    </row>
    <row r="24" spans="1:12" ht="96.75" customHeight="1" thickBot="1" x14ac:dyDescent="0.3">
      <c r="B24" s="5"/>
      <c r="C24" s="2" t="s">
        <v>0</v>
      </c>
      <c r="D24" s="2" t="s">
        <v>1</v>
      </c>
      <c r="E24" s="3" t="s">
        <v>2</v>
      </c>
      <c r="F24" s="3" t="s">
        <v>46</v>
      </c>
      <c r="G24" s="3" t="s">
        <v>20</v>
      </c>
      <c r="H24" s="3" t="s">
        <v>17</v>
      </c>
      <c r="I24" s="3" t="s">
        <v>3</v>
      </c>
      <c r="J24" s="3" t="s">
        <v>4</v>
      </c>
      <c r="K24" s="28"/>
    </row>
    <row r="25" spans="1:12" ht="15.75" thickBot="1" x14ac:dyDescent="0.3">
      <c r="B25" s="5"/>
      <c r="C25" s="4"/>
      <c r="D25" s="2">
        <v>1</v>
      </c>
      <c r="E25" s="2">
        <v>2</v>
      </c>
      <c r="F25" s="2">
        <v>3</v>
      </c>
      <c r="G25" s="2">
        <v>4</v>
      </c>
      <c r="H25" s="2">
        <v>5</v>
      </c>
      <c r="I25" s="2">
        <v>6</v>
      </c>
      <c r="J25" s="2">
        <v>7</v>
      </c>
      <c r="K25" s="28"/>
    </row>
    <row r="26" spans="1:12" ht="60.75" thickBot="1" x14ac:dyDescent="0.3">
      <c r="B26" s="5"/>
      <c r="C26" s="41">
        <v>1</v>
      </c>
      <c r="D26" s="18" t="s">
        <v>39</v>
      </c>
      <c r="E26" s="18" t="s">
        <v>5</v>
      </c>
      <c r="F26" s="39"/>
      <c r="G26" s="35"/>
      <c r="H26" s="34">
        <f>ROUND($F$26*$G$26,2)</f>
        <v>0</v>
      </c>
      <c r="I26" s="34">
        <f>ROUND($H$26*0.23,2)</f>
        <v>0</v>
      </c>
      <c r="J26" s="34">
        <f t="shared" ref="J26:J31" si="0">H26+I26</f>
        <v>0</v>
      </c>
      <c r="K26" s="28"/>
    </row>
    <row r="27" spans="1:12" ht="60.75" thickBot="1" x14ac:dyDescent="0.3">
      <c r="B27" s="5"/>
      <c r="C27" s="41">
        <v>2</v>
      </c>
      <c r="D27" s="18" t="s">
        <v>40</v>
      </c>
      <c r="E27" s="18" t="s">
        <v>5</v>
      </c>
      <c r="F27" s="39"/>
      <c r="G27" s="35"/>
      <c r="H27" s="34">
        <f>ROUND($F$27*$G$27,2)</f>
        <v>0</v>
      </c>
      <c r="I27" s="34">
        <f>ROUND($H$27*0.23,2)</f>
        <v>0</v>
      </c>
      <c r="J27" s="34">
        <f t="shared" si="0"/>
        <v>0</v>
      </c>
      <c r="K27" s="28"/>
    </row>
    <row r="28" spans="1:12" ht="30.75" thickBot="1" x14ac:dyDescent="0.3">
      <c r="B28" s="5"/>
      <c r="C28" s="41">
        <v>3</v>
      </c>
      <c r="D28" s="18" t="s">
        <v>25</v>
      </c>
      <c r="E28" s="18" t="s">
        <v>33</v>
      </c>
      <c r="F28" s="32"/>
      <c r="G28" s="35"/>
      <c r="H28" s="32"/>
      <c r="I28" s="32"/>
      <c r="J28" s="32"/>
      <c r="K28" s="28"/>
    </row>
    <row r="29" spans="1:12" ht="57.75" customHeight="1" thickBot="1" x14ac:dyDescent="0.3">
      <c r="B29" s="5"/>
      <c r="C29" s="41">
        <v>4</v>
      </c>
      <c r="D29" s="57" t="s">
        <v>43</v>
      </c>
      <c r="E29" s="58"/>
      <c r="F29" s="35"/>
      <c r="G29" s="32"/>
      <c r="H29" s="32"/>
      <c r="I29" s="32"/>
      <c r="J29" s="32"/>
      <c r="K29" s="28"/>
    </row>
    <row r="30" spans="1:12" ht="41.25" customHeight="1" thickBot="1" x14ac:dyDescent="0.3">
      <c r="B30" s="5"/>
      <c r="C30" s="41">
        <v>5</v>
      </c>
      <c r="D30" s="57" t="s">
        <v>28</v>
      </c>
      <c r="E30" s="58"/>
      <c r="F30" s="33">
        <v>120</v>
      </c>
      <c r="G30" s="32"/>
      <c r="H30" s="34">
        <f>(H26+H27)*F30</f>
        <v>0</v>
      </c>
      <c r="I30" s="34">
        <f>ROUND($H$30*0.23,2)</f>
        <v>0</v>
      </c>
      <c r="J30" s="34">
        <f t="shared" si="0"/>
        <v>0</v>
      </c>
      <c r="K30" s="28"/>
    </row>
    <row r="31" spans="1:12" ht="30.75" customHeight="1" thickBot="1" x14ac:dyDescent="0.3">
      <c r="B31" s="5"/>
      <c r="C31" s="41">
        <v>6</v>
      </c>
      <c r="D31" s="57" t="s">
        <v>27</v>
      </c>
      <c r="E31" s="58"/>
      <c r="F31" s="1">
        <v>120</v>
      </c>
      <c r="G31" s="32"/>
      <c r="H31" s="34">
        <f>(10*$F$26+20*$F$27)*$G$28*24*30*$F$31*0.6*$F$29</f>
        <v>0</v>
      </c>
      <c r="I31" s="34">
        <f>ROUND($H$31*0.23,2)</f>
        <v>0</v>
      </c>
      <c r="J31" s="34">
        <f t="shared" si="0"/>
        <v>0</v>
      </c>
      <c r="K31" s="28"/>
    </row>
    <row r="32" spans="1:12" ht="15.75" thickBot="1" x14ac:dyDescent="0.3">
      <c r="B32" s="5"/>
      <c r="C32" s="57" t="s">
        <v>26</v>
      </c>
      <c r="D32" s="59"/>
      <c r="E32" s="59"/>
      <c r="F32" s="59"/>
      <c r="G32" s="59"/>
      <c r="H32" s="34">
        <f>SUM(H30:H31)</f>
        <v>0</v>
      </c>
      <c r="I32" s="34">
        <f>SUM(I30:I31)</f>
        <v>0</v>
      </c>
      <c r="J32" s="34">
        <f>SUM(J30:J31)</f>
        <v>0</v>
      </c>
      <c r="K32" s="26"/>
    </row>
    <row r="33" spans="2:16" x14ac:dyDescent="0.25">
      <c r="C33" s="7"/>
      <c r="D33" s="12"/>
      <c r="E33" s="12"/>
      <c r="F33" s="12"/>
      <c r="G33" s="7"/>
      <c r="H33" s="7"/>
      <c r="I33" s="7"/>
      <c r="J33" s="7"/>
    </row>
    <row r="34" spans="2:16" ht="30" x14ac:dyDescent="0.25">
      <c r="C34" s="5"/>
      <c r="G34" s="28"/>
      <c r="H34" s="28"/>
      <c r="I34" s="6" t="s">
        <v>21</v>
      </c>
      <c r="J34" s="6" t="s">
        <v>16</v>
      </c>
    </row>
    <row r="35" spans="2:16" ht="103.5" customHeight="1" x14ac:dyDescent="0.25">
      <c r="D35" s="77" t="s">
        <v>45</v>
      </c>
      <c r="E35" s="78"/>
      <c r="F35" s="78"/>
      <c r="I35" s="24">
        <f>H32</f>
        <v>0</v>
      </c>
      <c r="J35" s="24">
        <f>J32</f>
        <v>0</v>
      </c>
      <c r="N35" s="38"/>
      <c r="O35" s="38"/>
      <c r="P35" s="38"/>
    </row>
    <row r="36" spans="2:16" ht="60" customHeight="1" x14ac:dyDescent="0.25">
      <c r="D36" s="46" t="s">
        <v>34</v>
      </c>
      <c r="E36" s="47"/>
      <c r="F36" s="48"/>
      <c r="I36" s="38"/>
      <c r="J36" s="38"/>
      <c r="K36" s="38"/>
      <c r="L36" s="38"/>
      <c r="M36" s="38"/>
    </row>
    <row r="37" spans="2:16" ht="73.5" customHeight="1" x14ac:dyDescent="0.25">
      <c r="D37" s="79" t="s">
        <v>47</v>
      </c>
      <c r="E37" s="80"/>
      <c r="F37" s="80"/>
      <c r="G37" s="38"/>
      <c r="H37" s="38"/>
      <c r="I37" s="38"/>
      <c r="J37" s="38"/>
      <c r="K37" s="38"/>
      <c r="L37" s="38"/>
      <c r="M37" s="38"/>
    </row>
    <row r="38" spans="2:16" x14ac:dyDescent="0.25">
      <c r="C38" s="62" t="s">
        <v>18</v>
      </c>
      <c r="D38" s="65" t="s">
        <v>30</v>
      </c>
      <c r="E38" s="65"/>
      <c r="F38" s="65"/>
      <c r="G38" s="65"/>
      <c r="H38" s="65"/>
      <c r="I38" s="65"/>
      <c r="J38" s="66"/>
    </row>
    <row r="39" spans="2:16" x14ac:dyDescent="0.25">
      <c r="B39" s="5"/>
      <c r="C39" s="63"/>
      <c r="D39" s="67"/>
      <c r="E39" s="67"/>
      <c r="F39" s="67"/>
      <c r="G39" s="67"/>
      <c r="H39" s="67"/>
      <c r="I39" s="67"/>
      <c r="J39" s="68"/>
    </row>
    <row r="40" spans="2:16" ht="15" customHeight="1" x14ac:dyDescent="0.25">
      <c r="B40" s="5"/>
      <c r="C40" s="64"/>
      <c r="D40" s="69"/>
      <c r="E40" s="69"/>
      <c r="F40" s="69"/>
      <c r="G40" s="69"/>
      <c r="H40" s="69"/>
      <c r="I40" s="69"/>
      <c r="J40" s="70"/>
    </row>
    <row r="42" spans="2:16" ht="15.75" thickBot="1" x14ac:dyDescent="0.3"/>
    <row r="43" spans="2:16" ht="15.75" thickBot="1" x14ac:dyDescent="0.3">
      <c r="C43" s="31" t="s">
        <v>12</v>
      </c>
      <c r="D43" s="31"/>
    </row>
    <row r="44" spans="2:16" ht="15.75" thickBot="1" x14ac:dyDescent="0.3">
      <c r="C44" s="31" t="s">
        <v>13</v>
      </c>
      <c r="D44" s="31"/>
    </row>
    <row r="45" spans="2:16" x14ac:dyDescent="0.25">
      <c r="C45" s="7"/>
    </row>
    <row r="46" spans="2:16" x14ac:dyDescent="0.25">
      <c r="H46" s="27" t="s">
        <v>14</v>
      </c>
    </row>
    <row r="47" spans="2:16" x14ac:dyDescent="0.25">
      <c r="H47" s="29" t="s">
        <v>15</v>
      </c>
      <c r="I47" s="29"/>
    </row>
    <row r="48" spans="2:16" ht="15.75" thickBot="1" x14ac:dyDescent="0.3">
      <c r="F48" s="19"/>
    </row>
    <row r="49" spans="6:10" ht="15.75" thickBot="1" x14ac:dyDescent="0.3">
      <c r="F49" s="30"/>
      <c r="H49" s="49"/>
      <c r="I49" s="50"/>
      <c r="J49" s="51"/>
    </row>
  </sheetData>
  <mergeCells count="17">
    <mergeCell ref="C15:J15"/>
    <mergeCell ref="C5:J5"/>
    <mergeCell ref="D36:F36"/>
    <mergeCell ref="C38:C40"/>
    <mergeCell ref="D38:J40"/>
    <mergeCell ref="H49:J49"/>
    <mergeCell ref="E20:G20"/>
    <mergeCell ref="D29:E29"/>
    <mergeCell ref="D30:E30"/>
    <mergeCell ref="D31:E31"/>
    <mergeCell ref="C32:G32"/>
    <mergeCell ref="D35:F35"/>
    <mergeCell ref="D37:F37"/>
    <mergeCell ref="E19:G19"/>
    <mergeCell ref="D8:E8"/>
    <mergeCell ref="D9:E9"/>
    <mergeCell ref="E18:G18"/>
  </mergeCells>
  <conditionalFormatting sqref="F29">
    <cfRule type="cellIs" dxfId="1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8"/>
  <sheetViews>
    <sheetView topLeftCell="A22" workbookViewId="0">
      <selection activeCell="D26" sqref="D26"/>
    </sheetView>
  </sheetViews>
  <sheetFormatPr defaultColWidth="8.7109375" defaultRowHeight="15" x14ac:dyDescent="0.25"/>
  <cols>
    <col min="1" max="1" width="5.140625" style="27" customWidth="1"/>
    <col min="2" max="2" width="4.85546875" style="27" customWidth="1"/>
    <col min="3" max="3" width="12.28515625" style="27" customWidth="1"/>
    <col min="4" max="4" width="23.42578125" style="27" customWidth="1"/>
    <col min="5" max="5" width="23.140625" style="27" customWidth="1"/>
    <col min="6" max="6" width="11.5703125" style="27" customWidth="1"/>
    <col min="7" max="7" width="12.28515625" style="27" customWidth="1"/>
    <col min="8" max="8" width="15.42578125" style="27" bestFit="1" customWidth="1"/>
    <col min="9" max="10" width="15.85546875" style="27" bestFit="1" customWidth="1"/>
    <col min="11" max="11" width="14.85546875" style="27" bestFit="1" customWidth="1"/>
    <col min="12" max="16384" width="8.7109375" style="27"/>
  </cols>
  <sheetData>
    <row r="2" spans="1:12" x14ac:dyDescent="0.25">
      <c r="A2" s="7"/>
      <c r="B2" s="7"/>
      <c r="C2" s="7"/>
      <c r="D2" s="7"/>
      <c r="E2" s="10" t="s">
        <v>29</v>
      </c>
      <c r="F2" s="10"/>
      <c r="G2" s="12"/>
      <c r="H2" s="11"/>
      <c r="I2" s="11"/>
    </row>
    <row r="3" spans="1:12" x14ac:dyDescent="0.25">
      <c r="A3" s="7"/>
      <c r="B3" s="7"/>
      <c r="C3" s="29"/>
      <c r="D3" s="29"/>
      <c r="E3" s="13"/>
      <c r="F3" s="13"/>
      <c r="J3" s="30"/>
    </row>
    <row r="4" spans="1:12" x14ac:dyDescent="0.25">
      <c r="A4" s="7"/>
      <c r="B4" s="7"/>
      <c r="C4" s="29"/>
      <c r="D4" s="29"/>
      <c r="E4" s="13"/>
      <c r="F4" s="13"/>
      <c r="J4" s="30"/>
    </row>
    <row r="5" spans="1:12" ht="18.75" x14ac:dyDescent="0.3">
      <c r="A5" s="7"/>
      <c r="B5" s="7"/>
      <c r="C5" s="29"/>
      <c r="D5" s="52" t="s">
        <v>6</v>
      </c>
      <c r="E5" s="53"/>
      <c r="F5" s="53"/>
      <c r="G5" s="54"/>
      <c r="H5" s="36"/>
      <c r="J5" s="30"/>
    </row>
    <row r="6" spans="1:12" ht="19.5" thickBot="1" x14ac:dyDescent="0.35">
      <c r="A6" s="7"/>
      <c r="B6" s="7"/>
      <c r="C6" s="20" t="s">
        <v>8</v>
      </c>
      <c r="D6" s="21"/>
      <c r="E6" s="21"/>
      <c r="F6" s="15"/>
      <c r="J6" s="30"/>
    </row>
    <row r="7" spans="1:12" ht="45" customHeight="1" thickBot="1" x14ac:dyDescent="0.35">
      <c r="A7" s="7"/>
      <c r="B7" s="19"/>
      <c r="C7" s="31" t="s">
        <v>9</v>
      </c>
      <c r="D7" s="49"/>
      <c r="E7" s="51"/>
      <c r="F7" s="36"/>
      <c r="J7" s="30"/>
    </row>
    <row r="8" spans="1:12" ht="45" customHeight="1" thickBot="1" x14ac:dyDescent="0.35">
      <c r="A8" s="7"/>
      <c r="B8" s="19"/>
      <c r="C8" s="31" t="s">
        <v>11</v>
      </c>
      <c r="D8" s="49"/>
      <c r="E8" s="51"/>
      <c r="F8" s="15"/>
      <c r="J8" s="30"/>
    </row>
    <row r="9" spans="1:12" ht="18.75" x14ac:dyDescent="0.3">
      <c r="C9" s="7"/>
      <c r="D9" s="15"/>
      <c r="E9" s="15"/>
      <c r="F9" s="15"/>
      <c r="J9" s="30"/>
    </row>
    <row r="10" spans="1:12" ht="18.75" x14ac:dyDescent="0.3">
      <c r="D10" s="15"/>
      <c r="E10" s="15"/>
      <c r="F10" s="15"/>
      <c r="J10" s="30"/>
    </row>
    <row r="11" spans="1:12" ht="18.75" x14ac:dyDescent="0.3">
      <c r="D11" s="15"/>
      <c r="E11" s="15"/>
      <c r="F11" s="15"/>
      <c r="J11" s="30"/>
    </row>
    <row r="12" spans="1:12" ht="18.75" x14ac:dyDescent="0.3">
      <c r="D12" s="15"/>
      <c r="E12" s="15"/>
      <c r="F12" s="15"/>
      <c r="J12" s="30"/>
    </row>
    <row r="13" spans="1:12" ht="18.75" x14ac:dyDescent="0.3">
      <c r="D13" s="15"/>
      <c r="E13" s="15"/>
      <c r="F13" s="15"/>
      <c r="J13" s="30"/>
    </row>
    <row r="14" spans="1:12" ht="37.5" customHeight="1" x14ac:dyDescent="0.3">
      <c r="C14" s="71" t="s">
        <v>31</v>
      </c>
      <c r="D14" s="72"/>
      <c r="E14" s="72"/>
      <c r="F14" s="72"/>
      <c r="G14" s="72"/>
      <c r="H14" s="72"/>
      <c r="I14" s="72"/>
      <c r="J14" s="72"/>
      <c r="K14" s="72"/>
      <c r="L14" s="73"/>
    </row>
    <row r="15" spans="1:12" ht="18.75" x14ac:dyDescent="0.3">
      <c r="D15" s="15"/>
      <c r="E15" s="15"/>
      <c r="F15" s="15"/>
      <c r="J15" s="30"/>
    </row>
    <row r="16" spans="1:12" ht="19.5" thickBot="1" x14ac:dyDescent="0.35">
      <c r="D16" s="21"/>
      <c r="E16" s="21"/>
      <c r="F16" s="37"/>
      <c r="G16" s="29"/>
      <c r="J16" s="30"/>
    </row>
    <row r="17" spans="1:12" ht="35.450000000000003" customHeight="1" thickBot="1" x14ac:dyDescent="0.3">
      <c r="D17" s="31" t="s">
        <v>10</v>
      </c>
      <c r="E17" s="55" t="s">
        <v>41</v>
      </c>
      <c r="F17" s="50"/>
      <c r="G17" s="51"/>
      <c r="H17" s="25"/>
      <c r="I17" s="5"/>
      <c r="J17" s="30"/>
      <c r="K17" s="30"/>
      <c r="L17" s="30"/>
    </row>
    <row r="18" spans="1:12" ht="35.450000000000003" customHeight="1" thickBot="1" x14ac:dyDescent="0.35">
      <c r="D18" s="23" t="s">
        <v>23</v>
      </c>
      <c r="E18" s="56">
        <v>4</v>
      </c>
      <c r="F18" s="50"/>
      <c r="G18" s="51"/>
      <c r="K18" s="30"/>
      <c r="L18" s="30"/>
    </row>
    <row r="19" spans="1:12" ht="35.450000000000003" customHeight="1" thickBot="1" x14ac:dyDescent="0.35">
      <c r="D19" s="31" t="s">
        <v>24</v>
      </c>
      <c r="E19" s="56" t="s">
        <v>36</v>
      </c>
      <c r="F19" s="50"/>
      <c r="G19" s="51"/>
      <c r="K19" s="30"/>
      <c r="L19" s="30"/>
    </row>
    <row r="20" spans="1:12" ht="18.75" x14ac:dyDescent="0.3">
      <c r="D20" s="22"/>
      <c r="E20" s="22"/>
      <c r="F20" s="22"/>
      <c r="J20" s="30"/>
    </row>
    <row r="21" spans="1:12" ht="18.75" x14ac:dyDescent="0.3">
      <c r="A21" s="7"/>
      <c r="B21" s="7"/>
      <c r="C21" s="17" t="s">
        <v>7</v>
      </c>
      <c r="D21" s="16"/>
      <c r="E21" s="10"/>
      <c r="F21" s="22"/>
      <c r="G21" s="12"/>
      <c r="H21" s="11"/>
      <c r="I21" s="11"/>
      <c r="J21" s="30"/>
    </row>
    <row r="22" spans="1:12" ht="15.75" thickBot="1" x14ac:dyDescent="0.3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60.75" thickBot="1" x14ac:dyDescent="0.3"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28"/>
    </row>
    <row r="24" spans="1:12" ht="15.75" thickBot="1" x14ac:dyDescent="0.3"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8"/>
    </row>
    <row r="25" spans="1:12" ht="57.95" customHeight="1" thickBot="1" x14ac:dyDescent="0.3">
      <c r="B25" s="5"/>
      <c r="C25" s="1">
        <v>1</v>
      </c>
      <c r="D25" s="18" t="s">
        <v>39</v>
      </c>
      <c r="E25" s="18" t="s">
        <v>5</v>
      </c>
      <c r="F25" s="33">
        <v>1</v>
      </c>
      <c r="G25" s="35"/>
      <c r="H25" s="34">
        <f>ROUND($F$25*$G$25,2)</f>
        <v>0</v>
      </c>
      <c r="I25" s="34">
        <f>ROUND($H$25*0.23,2)</f>
        <v>0</v>
      </c>
      <c r="J25" s="34">
        <f t="shared" ref="J25:J30" si="0">H25+I25</f>
        <v>0</v>
      </c>
      <c r="K25" s="28"/>
    </row>
    <row r="26" spans="1:12" ht="59.25" customHeight="1" thickBot="1" x14ac:dyDescent="0.3">
      <c r="B26" s="5"/>
      <c r="C26" s="1">
        <v>2</v>
      </c>
      <c r="D26" s="18" t="s">
        <v>22</v>
      </c>
      <c r="E26" s="18" t="s">
        <v>5</v>
      </c>
      <c r="F26" s="33">
        <v>2</v>
      </c>
      <c r="G26" s="35"/>
      <c r="H26" s="34">
        <f>ROUND($F$26*$G$26,2)</f>
        <v>0</v>
      </c>
      <c r="I26" s="34">
        <f>ROUND($H$26*0.23,2)</f>
        <v>0</v>
      </c>
      <c r="J26" s="34">
        <f t="shared" si="0"/>
        <v>0</v>
      </c>
      <c r="K26" s="28"/>
    </row>
    <row r="27" spans="1:12" ht="45" customHeight="1" thickBot="1" x14ac:dyDescent="0.3">
      <c r="B27" s="5"/>
      <c r="C27" s="1">
        <v>3</v>
      </c>
      <c r="D27" s="18" t="s">
        <v>25</v>
      </c>
      <c r="E27" s="18" t="s">
        <v>33</v>
      </c>
      <c r="F27" s="32"/>
      <c r="G27" s="35"/>
      <c r="H27" s="32"/>
      <c r="I27" s="32"/>
      <c r="J27" s="32"/>
      <c r="K27" s="28"/>
    </row>
    <row r="28" spans="1:12" ht="45" customHeight="1" thickBot="1" x14ac:dyDescent="0.3">
      <c r="B28" s="5"/>
      <c r="C28" s="1">
        <v>4</v>
      </c>
      <c r="D28" s="57" t="s">
        <v>42</v>
      </c>
      <c r="E28" s="58"/>
      <c r="F28" s="35"/>
      <c r="G28" s="32"/>
      <c r="H28" s="32"/>
      <c r="I28" s="32"/>
      <c r="J28" s="32"/>
      <c r="K28" s="28"/>
    </row>
    <row r="29" spans="1:12" ht="45" customHeight="1" thickBot="1" x14ac:dyDescent="0.3">
      <c r="B29" s="5"/>
      <c r="C29" s="1">
        <v>5</v>
      </c>
      <c r="D29" s="57" t="s">
        <v>28</v>
      </c>
      <c r="E29" s="58"/>
      <c r="F29" s="33">
        <v>120</v>
      </c>
      <c r="G29" s="32"/>
      <c r="H29" s="34">
        <f>(H25+H26)*F29</f>
        <v>0</v>
      </c>
      <c r="I29" s="34">
        <f>ROUND($H$29*0.23,2)</f>
        <v>0</v>
      </c>
      <c r="J29" s="34">
        <f t="shared" si="0"/>
        <v>0</v>
      </c>
      <c r="K29" s="28"/>
    </row>
    <row r="30" spans="1:12" ht="34.5" customHeight="1" thickBot="1" x14ac:dyDescent="0.3">
      <c r="B30" s="5"/>
      <c r="C30" s="1">
        <v>6</v>
      </c>
      <c r="D30" s="57" t="s">
        <v>27</v>
      </c>
      <c r="E30" s="58"/>
      <c r="F30" s="1">
        <v>120</v>
      </c>
      <c r="G30" s="32"/>
      <c r="H30" s="34">
        <f>(10*$F$25+20*$F$26)*$G$27*24*30*$F$30*0.6*$F$28</f>
        <v>0</v>
      </c>
      <c r="I30" s="34">
        <f>ROUND($H$30*0.23,2)</f>
        <v>0</v>
      </c>
      <c r="J30" s="34">
        <f t="shared" si="0"/>
        <v>0</v>
      </c>
      <c r="K30" s="28"/>
    </row>
    <row r="31" spans="1:12" ht="15.75" thickBot="1" x14ac:dyDescent="0.3">
      <c r="B31" s="5"/>
      <c r="C31" s="57" t="s">
        <v>26</v>
      </c>
      <c r="D31" s="59"/>
      <c r="E31" s="59"/>
      <c r="F31" s="59"/>
      <c r="G31" s="59"/>
      <c r="H31" s="34">
        <f>SUM(H29:H30)</f>
        <v>0</v>
      </c>
      <c r="I31" s="34">
        <f>SUM(I29:I30)</f>
        <v>0</v>
      </c>
      <c r="J31" s="34">
        <f>SUM(J29:J30)</f>
        <v>0</v>
      </c>
      <c r="K31" s="26"/>
    </row>
    <row r="32" spans="1:12" x14ac:dyDescent="0.25">
      <c r="C32" s="7"/>
      <c r="D32" s="12"/>
      <c r="E32" s="12"/>
      <c r="F32" s="12"/>
      <c r="G32" s="7"/>
      <c r="H32" s="7"/>
      <c r="I32" s="7"/>
      <c r="J32" s="7"/>
    </row>
    <row r="33" spans="2:16" ht="13.5" customHeight="1" x14ac:dyDescent="0.25">
      <c r="C33" s="5"/>
      <c r="G33" s="28"/>
      <c r="H33" s="28"/>
      <c r="I33" s="6" t="s">
        <v>21</v>
      </c>
      <c r="J33" s="6" t="s">
        <v>16</v>
      </c>
    </row>
    <row r="34" spans="2:16" ht="60.95" customHeight="1" x14ac:dyDescent="0.25">
      <c r="D34" s="60" t="s">
        <v>19</v>
      </c>
      <c r="E34" s="61"/>
      <c r="F34" s="61"/>
      <c r="I34" s="24">
        <f>H31</f>
        <v>0</v>
      </c>
      <c r="J34" s="24">
        <f>J31</f>
        <v>0</v>
      </c>
      <c r="N34" s="38"/>
      <c r="O34" s="38"/>
      <c r="P34" s="38"/>
    </row>
    <row r="35" spans="2:16" ht="69.75" customHeight="1" x14ac:dyDescent="0.25">
      <c r="D35" s="46" t="s">
        <v>34</v>
      </c>
      <c r="E35" s="47"/>
      <c r="F35" s="48"/>
      <c r="I35" s="38"/>
      <c r="J35" s="38"/>
      <c r="K35" s="38"/>
      <c r="L35" s="38"/>
      <c r="M35" s="38"/>
    </row>
    <row r="36" spans="2:16" ht="15" customHeight="1" x14ac:dyDescent="0.25"/>
    <row r="37" spans="2:16" x14ac:dyDescent="0.25">
      <c r="C37" s="62" t="s">
        <v>18</v>
      </c>
      <c r="D37" s="65" t="s">
        <v>30</v>
      </c>
      <c r="E37" s="65"/>
      <c r="F37" s="65"/>
      <c r="G37" s="65"/>
      <c r="H37" s="65"/>
      <c r="I37" s="65"/>
      <c r="J37" s="66"/>
    </row>
    <row r="38" spans="2:16" x14ac:dyDescent="0.25">
      <c r="B38" s="5"/>
      <c r="C38" s="63"/>
      <c r="D38" s="67"/>
      <c r="E38" s="67"/>
      <c r="F38" s="67"/>
      <c r="G38" s="67"/>
      <c r="H38" s="67"/>
      <c r="I38" s="67"/>
      <c r="J38" s="68"/>
    </row>
    <row r="39" spans="2:16" ht="15" customHeight="1" x14ac:dyDescent="0.25">
      <c r="B39" s="5"/>
      <c r="C39" s="64"/>
      <c r="D39" s="69"/>
      <c r="E39" s="69"/>
      <c r="F39" s="69"/>
      <c r="G39" s="69"/>
      <c r="H39" s="69"/>
      <c r="I39" s="69"/>
      <c r="J39" s="70"/>
    </row>
    <row r="41" spans="2:16" ht="45" customHeight="1" thickBot="1" x14ac:dyDescent="0.3"/>
    <row r="42" spans="2:16" ht="45" customHeight="1" thickBot="1" x14ac:dyDescent="0.3">
      <c r="C42" s="31" t="s">
        <v>12</v>
      </c>
      <c r="D42" s="31"/>
    </row>
    <row r="43" spans="2:16" ht="15.75" thickBot="1" x14ac:dyDescent="0.3">
      <c r="C43" s="31" t="s">
        <v>13</v>
      </c>
      <c r="D43" s="31"/>
    </row>
    <row r="44" spans="2:16" x14ac:dyDescent="0.25">
      <c r="C44" s="7"/>
    </row>
    <row r="45" spans="2:16" x14ac:dyDescent="0.25">
      <c r="H45" s="27" t="s">
        <v>14</v>
      </c>
    </row>
    <row r="46" spans="2:16" x14ac:dyDescent="0.25">
      <c r="H46" s="29" t="s">
        <v>15</v>
      </c>
      <c r="I46" s="29"/>
    </row>
    <row r="47" spans="2:16" ht="45" customHeight="1" thickBot="1" x14ac:dyDescent="0.3">
      <c r="F47" s="19"/>
    </row>
    <row r="48" spans="2:16" ht="15.75" thickBot="1" x14ac:dyDescent="0.3">
      <c r="F48" s="30"/>
      <c r="H48" s="49"/>
      <c r="I48" s="50"/>
      <c r="J48" s="51"/>
    </row>
  </sheetData>
  <sheetProtection algorithmName="SHA-512" hashValue="oFBrmVYcvC70tXkpeIs9Qn0JM4ij6H20utUku4cVgm7i8gpHdL4BrTQXA32T/S1mraPL3jkzkVXi0ZNkeVE15Q==" saltValue="w6NN7q/Wyi1olWs4ak861g==" spinCount="100000" sheet="1" objects="1" scenarios="1"/>
  <mergeCells count="16">
    <mergeCell ref="H48:J48"/>
    <mergeCell ref="E18:G18"/>
    <mergeCell ref="D30:E30"/>
    <mergeCell ref="C31:G31"/>
    <mergeCell ref="D35:F35"/>
    <mergeCell ref="C37:C39"/>
    <mergeCell ref="D37:J39"/>
    <mergeCell ref="D34:F34"/>
    <mergeCell ref="E19:G19"/>
    <mergeCell ref="D28:E28"/>
    <mergeCell ref="D29:E29"/>
    <mergeCell ref="D5:G5"/>
    <mergeCell ref="D7:E7"/>
    <mergeCell ref="D8:E8"/>
    <mergeCell ref="C14:L14"/>
    <mergeCell ref="E17:G17"/>
  </mergeCells>
  <conditionalFormatting sqref="F28">
    <cfRule type="cellIs" dxfId="0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Część 1 - Łódź</vt:lpstr>
      <vt:lpstr>Część 2 - Szczecin</vt:lpstr>
      <vt:lpstr>Część 3 - Olsztyn</vt:lpstr>
      <vt:lpstr>Część 4 - Lublin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Kiełbus Tomasz</cp:lastModifiedBy>
  <cp:lastPrinted>2018-08-19T08:07:51Z</cp:lastPrinted>
  <dcterms:created xsi:type="dcterms:W3CDTF">2018-05-14T12:41:30Z</dcterms:created>
  <dcterms:modified xsi:type="dcterms:W3CDTF">2019-04-30T08:19:55Z</dcterms:modified>
</cp:coreProperties>
</file>