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omaszki\Documents\"/>
    </mc:Choice>
  </mc:AlternateContent>
  <xr:revisionPtr revIDLastSave="0" documentId="8_{A8DC14BC-23B8-4551-AE1F-A3F1789825A7}" xr6:coauthVersionLast="40" xr6:coauthVersionMax="40" xr10:uidLastSave="{00000000-0000-0000-0000-000000000000}"/>
  <bookViews>
    <workbookView xWindow="27765" yWindow="1890" windowWidth="15375" windowHeight="7875" xr2:uid="{00000000-000D-0000-FFFF-FFFF00000000}"/>
  </bookViews>
  <sheets>
    <sheet name="Urządzenia abonenckie" sheetId="2" r:id="rId1"/>
    <sheet name="Arkusz1" sheetId="3" state="hidden" r:id="rId2"/>
  </sheets>
  <definedNames>
    <definedName name="OLE_LINK15" localSheetId="0">'Urządzenia abonenckie'!#REF!</definedName>
  </definedNames>
  <calcPr calcId="181029"/>
</workbook>
</file>

<file path=xl/calcChain.xml><?xml version="1.0" encoding="utf-8"?>
<calcChain xmlns="http://schemas.openxmlformats.org/spreadsheetml/2006/main">
  <c r="H45" i="2" l="1"/>
  <c r="I45" i="2" s="1"/>
  <c r="H41" i="2"/>
  <c r="I41" i="2" s="1"/>
  <c r="H35" i="2"/>
  <c r="I35" i="2" s="1"/>
  <c r="H31" i="2"/>
  <c r="I31" i="2" s="1"/>
  <c r="H25" i="2"/>
  <c r="I25" i="2" s="1"/>
  <c r="E46" i="2"/>
  <c r="H46" i="2" s="1"/>
  <c r="I46" i="2" s="1"/>
  <c r="E42" i="2"/>
  <c r="H42" i="2" s="1"/>
  <c r="I42" i="2" s="1"/>
  <c r="E36" i="2"/>
  <c r="H36" i="2" s="1"/>
  <c r="I36" i="2" s="1"/>
  <c r="E32" i="2"/>
  <c r="H32" i="2" s="1"/>
  <c r="I32" i="2" s="1"/>
  <c r="E26" i="2"/>
  <c r="H26" i="2" s="1"/>
  <c r="I26" i="2" s="1"/>
  <c r="H21" i="2"/>
  <c r="E22" i="2"/>
  <c r="H22" i="2" s="1"/>
  <c r="J35" i="2" l="1"/>
  <c r="J31" i="2"/>
  <c r="J25" i="2"/>
  <c r="J45" i="2"/>
  <c r="J41" i="2"/>
  <c r="J26" i="2"/>
  <c r="I22" i="2"/>
  <c r="I21" i="2"/>
  <c r="J32" i="2" l="1"/>
  <c r="J33" i="2" s="1"/>
  <c r="J36" i="2"/>
  <c r="J37" i="2" s="1"/>
  <c r="J27" i="2"/>
  <c r="J42" i="2"/>
  <c r="J43" i="2" s="1"/>
  <c r="J46" i="2"/>
  <c r="J47" i="2" s="1"/>
  <c r="J21" i="2"/>
  <c r="J22" i="2"/>
  <c r="J38" i="2" l="1"/>
  <c r="J48" i="2"/>
  <c r="J23" i="2"/>
  <c r="J28" i="2" l="1"/>
  <c r="J49" i="2" s="1"/>
</calcChain>
</file>

<file path=xl/sharedStrings.xml><?xml version="1.0" encoding="utf-8"?>
<sst xmlns="http://schemas.openxmlformats.org/spreadsheetml/2006/main" count="65" uniqueCount="51">
  <si>
    <t>Lp.</t>
  </si>
  <si>
    <t>Wartość podatku VAT (zł)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</si>
  <si>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</si>
  <si>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WYKONAWCA:</t>
  </si>
  <si>
    <t>Załącznik nr 3 do Zapytania ofertowego</t>
  </si>
  <si>
    <t>„Zakup urządzeń w ramach projektu Budowa szkolnych sieci dostępowych Ogólnopolskiej Sieci Edukacyjnej”</t>
  </si>
  <si>
    <t>znak postępowania: ZZ.2131.27.2019.TKI [OSE-D]</t>
  </si>
  <si>
    <t>Przedmiot</t>
  </si>
  <si>
    <t>Liczba</t>
  </si>
  <si>
    <t>Oferowany przedmiot (nazwa producenta, nazwa i model oferowanego urządzenia)*</t>
  </si>
  <si>
    <t>Cena jednostkowa netto (zł)</t>
  </si>
  <si>
    <r>
      <t xml:space="preserve">Cena brutto (zł)
</t>
    </r>
    <r>
      <rPr>
        <sz val="11"/>
        <color theme="1"/>
        <rFont val="Calibri"/>
        <family val="2"/>
        <charset val="238"/>
        <scheme val="minor"/>
      </rPr>
      <t>(5 + 6)</t>
    </r>
  </si>
  <si>
    <r>
      <t xml:space="preserve">Wartość netto (zł)
</t>
    </r>
    <r>
      <rPr>
        <sz val="11"/>
        <color theme="1"/>
        <rFont val="Calibri"/>
        <family val="2"/>
        <charset val="238"/>
        <scheme val="minor"/>
      </rPr>
      <t>(2 x 4)</t>
    </r>
  </si>
  <si>
    <t>I. Urządzenia brzegowe, CPE.</t>
  </si>
  <si>
    <t>A. Zakres podstawowy zamówienia:</t>
  </si>
  <si>
    <t>Urządzenia brzegowe CPE</t>
  </si>
  <si>
    <t>Gwarancja, o której mowa w § 10 WU, cena za 1 rok przy umowie 5-letniej</t>
  </si>
  <si>
    <t>CENA OFERTY BRUTTO W ZAKRESIE PKT I (zakres podstawowy zamówienia):</t>
  </si>
  <si>
    <r>
      <rPr>
        <b/>
        <u/>
        <sz val="12"/>
        <color theme="1"/>
        <rFont val="Calibri"/>
        <family val="2"/>
        <charset val="238"/>
        <scheme val="minor"/>
      </rPr>
      <t>ZAMAWIAJĄCY:</t>
    </r>
    <r>
      <rPr>
        <b/>
        <sz val="12"/>
        <color theme="1"/>
        <rFont val="Calibri"/>
        <family val="2"/>
        <charset val="238"/>
        <scheme val="minor"/>
      </rPr>
      <t xml:space="preserve"> 
Naukowa i Akademicka Sieć Komputerowa 
Państwowy Instytut Badawczy
ul. Kolska 12, 01-045 Warszawa </t>
    </r>
  </si>
  <si>
    <t>CENA OFERTY BRUTTO W ZAKRESIE PKT I (zakres podstawowy + prawo opcji):</t>
  </si>
  <si>
    <t>Przełączniki sieci lokalnej SW</t>
  </si>
  <si>
    <t>CENA OFERTY BRUTTO W ZAKRESIE PKT II (zakres podstawowy zamówienia):</t>
  </si>
  <si>
    <t>CENA OFERTY BRUTTO W ZAKRESIE PKT II (zakres podstawowy + prawo opcji):</t>
  </si>
  <si>
    <t>CENA OFERTY BRUTTO W ZAKRESIE PKT III (zakres podstawowy zamówienia):</t>
  </si>
  <si>
    <t>CENA OFERTY BRUTTO W ZAKRESIE PKT III (zakres podstawowy + prawo opcji):</t>
  </si>
  <si>
    <t>Punkty dostępowe WLAN AP</t>
  </si>
  <si>
    <t>11.</t>
  </si>
  <si>
    <t>12.</t>
  </si>
  <si>
    <t>10.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</si>
  <si>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</si>
  <si>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</si>
  <si>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</si>
  <si>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</si>
  <si>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</si>
  <si>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</si>
  <si>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</si>
  <si>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</si>
  <si>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</si>
  <si>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CENA OFERTY BRUTTO w zakresie PKT I, II, III**</t>
  </si>
  <si>
    <t>*w przypadku zaoferowania przedmiotu dedykowanego dla Zamawiającego należy wskazać nazwę producenta, nazwę i model oferowanego urządzenia oraz dodać sformułowanie „urządzenie dedykowane”
**cenę należy przenieść do pkt 3 Formularza „Oferta”</t>
  </si>
  <si>
    <t>…………………………………………………………..</t>
  </si>
  <si>
    <t>podpis Wykonawcy
 lub upoważnionego przedstawiciela Wykonawcy</t>
  </si>
  <si>
    <t>(nazwa)</t>
  </si>
  <si>
    <t>B. Zakres zamówienia w ramach prawa opcji:</t>
  </si>
  <si>
    <t>CENA OFERTY BRUTTO W ZAKRESIE PKT I (zakres zamówienia w ramach prawa opcji):</t>
  </si>
  <si>
    <t>CENA OFERTY BRUTTO W ZAKRESIE PKT III (zakres zamówienia w ramach prawa opcji):</t>
  </si>
  <si>
    <t>CENA OFERTY BRUTTO W ZAKRESIE PKT II (zakres zamówienia w ramach prawa opcji):</t>
  </si>
  <si>
    <t>…………………… dn. …………………… 2019 r.</t>
  </si>
  <si>
    <t>Uwaga ! Proszę wypełnić tylko pola oznaczone kolorem pomarańczowym</t>
  </si>
  <si>
    <t>II. Punkty dostępowe WLAN, AP</t>
  </si>
  <si>
    <t>III. Przełączniki sieci lokalnej,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</si>
</sst>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2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/>
    </xf>
    <xf numFmtId="0" fontId="0" fillId="0" borderId="14" xfId="0" applyBorder="1"/>
    <xf numFmtId="43" fontId="0" fillId="0" borderId="6" xfId="0" applyNumberFormat="1" applyBorder="1"/>
    <xf numFmtId="0" fontId="0" fillId="2" borderId="1" xfId="0" applyFill="1" applyBorder="1" applyAlignment="1">
      <alignment horizontal="center" vertical="center" wrapText="1"/>
    </xf>
    <xf numFmtId="0" fontId="6" fillId="0" borderId="10" xfId="0" applyFont="1" applyBorder="1"/>
    <xf numFmtId="0" fontId="3" fillId="0" borderId="13" xfId="0" applyFont="1" applyBorder="1" applyAlignment="1">
      <alignment horizontal="center"/>
    </xf>
    <xf numFmtId="0" fontId="7" fillId="0" borderId="2" xfId="0" applyFont="1" applyBorder="1"/>
    <xf numFmtId="4" fontId="0" fillId="2" borderId="1" xfId="0" applyNumberFormat="1" applyFill="1" applyBorder="1" applyAlignment="1">
      <alignment horizontal="right" vertical="center"/>
    </xf>
    <xf numFmtId="43" fontId="0" fillId="5" borderId="1" xfId="0" applyNumberForma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1" fontId="0" fillId="2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right" vertical="center"/>
    </xf>
    <xf numFmtId="4" fontId="1" fillId="7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2" xfId="0" applyFont="1" applyBorder="1"/>
    <xf numFmtId="0" fontId="0" fillId="6" borderId="17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/>
    <xf numFmtId="0" fontId="0" fillId="6" borderId="16" xfId="0" applyFill="1" applyBorder="1"/>
    <xf numFmtId="0" fontId="1" fillId="7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/>
    <xf numFmtId="0" fontId="1" fillId="7" borderId="16" xfId="0" applyFont="1" applyFill="1" applyBorder="1"/>
    <xf numFmtId="0" fontId="0" fillId="4" borderId="1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0" fillId="0" borderId="6" xfId="0" applyBorder="1"/>
    <xf numFmtId="0" fontId="0" fillId="0" borderId="14" xfId="0" applyBorder="1" applyProtection="1">
      <protection locked="0"/>
    </xf>
    <xf numFmtId="0" fontId="0" fillId="0" borderId="19" xfId="0" applyBorder="1" applyProtection="1">
      <protection locked="0"/>
    </xf>
    <xf numFmtId="0" fontId="1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21" xfId="0" applyFont="1" applyBorder="1"/>
    <xf numFmtId="0" fontId="5" fillId="0" borderId="7" xfId="0" applyFont="1" applyBorder="1"/>
    <xf numFmtId="0" fontId="5" fillId="0" borderId="20" xfId="0" applyFont="1" applyBorder="1"/>
    <xf numFmtId="0" fontId="5" fillId="0" borderId="0" xfId="0" applyFont="1"/>
    <xf numFmtId="0" fontId="5" fillId="0" borderId="5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K59"/>
  <sheetViews>
    <sheetView tabSelected="1" topLeftCell="A27" zoomScaleNormal="100" workbookViewId="0">
      <selection activeCell="O37" sqref="O37"/>
    </sheetView>
  </sheetViews>
  <sheetFormatPr defaultColWidth="8.7109375" defaultRowHeight="15" x14ac:dyDescent="0.25"/>
  <cols>
    <col min="1" max="1" width="5.140625" style="4" customWidth="1"/>
    <col min="2" max="2" width="4.85546875" style="4" customWidth="1"/>
    <col min="3" max="3" width="7.42578125" style="4" customWidth="1"/>
    <col min="4" max="4" width="23.42578125" style="4" customWidth="1"/>
    <col min="5" max="5" width="13.7109375" style="4" customWidth="1"/>
    <col min="6" max="6" width="23" style="4" customWidth="1"/>
    <col min="7" max="7" width="14.140625" style="4" customWidth="1"/>
    <col min="8" max="8" width="13.5703125" style="4" customWidth="1"/>
    <col min="9" max="10" width="15.85546875" style="4" bestFit="1" customWidth="1"/>
    <col min="11" max="11" width="14.85546875" style="4" bestFit="1" customWidth="1"/>
    <col min="12" max="16384" width="8.7109375" style="4"/>
  </cols>
  <sheetData>
    <row r="2" spans="1:11" x14ac:dyDescent="0.25">
      <c r="A2" s="6"/>
      <c r="B2" s="6"/>
      <c r="C2" s="6"/>
      <c r="D2" s="6"/>
      <c r="F2" s="10"/>
      <c r="G2" s="14"/>
      <c r="H2" s="12"/>
      <c r="J2" s="35" t="s">
        <v>4</v>
      </c>
    </row>
    <row r="3" spans="1:11" x14ac:dyDescent="0.25">
      <c r="A3" s="6"/>
      <c r="B3" s="6"/>
      <c r="C3" s="11"/>
      <c r="D3" s="11"/>
      <c r="E3" s="26"/>
      <c r="F3" s="15"/>
      <c r="J3" s="13"/>
    </row>
    <row r="4" spans="1:11" x14ac:dyDescent="0.25">
      <c r="A4" s="6"/>
      <c r="B4" s="6"/>
      <c r="C4" s="11"/>
      <c r="D4" s="11"/>
      <c r="E4" s="15"/>
      <c r="F4" s="15"/>
      <c r="J4" s="13"/>
    </row>
    <row r="5" spans="1:11" ht="18.75" x14ac:dyDescent="0.3">
      <c r="A5" s="6"/>
      <c r="B5" s="6"/>
      <c r="C5" s="11"/>
      <c r="D5" s="71" t="s">
        <v>2</v>
      </c>
      <c r="E5" s="72"/>
      <c r="F5" s="72"/>
      <c r="G5" s="72"/>
      <c r="H5" s="73"/>
      <c r="I5" s="74"/>
      <c r="J5" s="13"/>
    </row>
    <row r="6" spans="1:11" ht="18.75" x14ac:dyDescent="0.3">
      <c r="A6" s="6"/>
      <c r="B6" s="6"/>
      <c r="C6" s="24" t="s">
        <v>3</v>
      </c>
      <c r="D6" s="26"/>
      <c r="E6" s="25"/>
      <c r="F6" s="17"/>
      <c r="G6" s="17"/>
      <c r="H6" s="17"/>
      <c r="I6" s="17"/>
      <c r="J6" s="17"/>
    </row>
    <row r="7" spans="1:11" ht="18.75" x14ac:dyDescent="0.3">
      <c r="A7" s="6"/>
      <c r="B7" s="6"/>
      <c r="C7" s="75" t="s">
        <v>40</v>
      </c>
      <c r="D7" s="76"/>
      <c r="E7" s="26"/>
      <c r="F7" s="17"/>
      <c r="J7" s="13"/>
    </row>
    <row r="8" spans="1:11" ht="18.75" x14ac:dyDescent="0.3">
      <c r="C8" s="75" t="s">
        <v>40</v>
      </c>
      <c r="D8" s="76"/>
      <c r="E8" s="17"/>
      <c r="F8" s="17"/>
      <c r="H8" s="79" t="s">
        <v>18</v>
      </c>
      <c r="I8" s="80"/>
      <c r="J8" s="81"/>
    </row>
    <row r="9" spans="1:11" ht="18.75" customHeight="1" x14ac:dyDescent="0.3">
      <c r="C9" s="77" t="s">
        <v>42</v>
      </c>
      <c r="D9" s="78"/>
      <c r="E9" s="17"/>
      <c r="F9" s="17"/>
      <c r="H9" s="82"/>
      <c r="I9" s="83"/>
      <c r="J9" s="84"/>
    </row>
    <row r="10" spans="1:11" ht="18.75" x14ac:dyDescent="0.3">
      <c r="E10" s="17"/>
      <c r="F10" s="17"/>
      <c r="H10" s="82"/>
      <c r="I10" s="83"/>
      <c r="J10" s="84"/>
    </row>
    <row r="11" spans="1:11" ht="18.75" x14ac:dyDescent="0.3">
      <c r="D11" s="17"/>
      <c r="E11" s="17"/>
      <c r="F11" s="17"/>
      <c r="H11" s="85"/>
      <c r="I11" s="86"/>
      <c r="J11" s="87"/>
    </row>
    <row r="12" spans="1:11" ht="18.75" x14ac:dyDescent="0.3">
      <c r="D12" s="17"/>
      <c r="E12" s="17"/>
      <c r="F12" s="17"/>
      <c r="J12" s="13"/>
    </row>
    <row r="13" spans="1:11" ht="18.75" x14ac:dyDescent="0.3">
      <c r="B13" s="91" t="s">
        <v>5</v>
      </c>
      <c r="C13" s="92"/>
      <c r="D13" s="92"/>
      <c r="E13" s="92"/>
      <c r="F13" s="92"/>
      <c r="G13" s="92"/>
      <c r="H13" s="92"/>
      <c r="I13" s="92"/>
      <c r="J13" s="92"/>
      <c r="K13" s="93"/>
    </row>
    <row r="14" spans="1:11" ht="20.25" customHeight="1" x14ac:dyDescent="0.25">
      <c r="B14" s="88" t="s">
        <v>6</v>
      </c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8.75" x14ac:dyDescent="0.3">
      <c r="A15" s="6"/>
      <c r="B15" s="6"/>
      <c r="C15" s="19"/>
      <c r="D15" s="18"/>
      <c r="E15" s="10"/>
      <c r="F15" s="20"/>
      <c r="G15" s="14"/>
      <c r="H15" s="12"/>
      <c r="I15" s="12"/>
      <c r="J15" s="13"/>
    </row>
    <row r="16" spans="1:11" ht="15.75" thickBot="1" x14ac:dyDescent="0.3">
      <c r="A16" s="6"/>
      <c r="B16" s="6"/>
      <c r="C16" s="8"/>
      <c r="D16" s="16"/>
      <c r="E16" s="8"/>
      <c r="F16" s="8"/>
      <c r="G16" s="8"/>
      <c r="H16" s="8"/>
      <c r="I16" s="8"/>
      <c r="J16" s="9"/>
    </row>
    <row r="17" spans="2:11" ht="75.75" thickBot="1" x14ac:dyDescent="0.3">
      <c r="B17" s="5"/>
      <c r="C17" s="1" t="s">
        <v>0</v>
      </c>
      <c r="D17" s="1" t="s">
        <v>7</v>
      </c>
      <c r="E17" s="2" t="s">
        <v>8</v>
      </c>
      <c r="F17" s="2" t="s">
        <v>9</v>
      </c>
      <c r="G17" s="2" t="s">
        <v>10</v>
      </c>
      <c r="H17" s="2" t="s">
        <v>12</v>
      </c>
      <c r="I17" s="2" t="s">
        <v>1</v>
      </c>
      <c r="J17" s="2" t="s">
        <v>11</v>
      </c>
      <c r="K17" s="7"/>
    </row>
    <row r="18" spans="2:11" ht="15.75" thickBot="1" x14ac:dyDescent="0.3">
      <c r="B18" s="5"/>
      <c r="C18" s="3"/>
      <c r="D18" s="1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7"/>
    </row>
    <row r="19" spans="2:11" ht="20.100000000000001" customHeight="1" thickBot="1" x14ac:dyDescent="0.3">
      <c r="B19" s="5"/>
      <c r="C19" s="66" t="s">
        <v>13</v>
      </c>
      <c r="D19" s="67"/>
      <c r="E19" s="67"/>
      <c r="F19" s="67"/>
      <c r="G19" s="67"/>
      <c r="H19" s="67"/>
      <c r="I19" s="67"/>
      <c r="J19" s="68"/>
      <c r="K19" s="7"/>
    </row>
    <row r="20" spans="2:11" ht="20.100000000000001" customHeight="1" thickBot="1" x14ac:dyDescent="0.3">
      <c r="B20" s="5"/>
      <c r="C20" s="66" t="s">
        <v>14</v>
      </c>
      <c r="D20" s="67"/>
      <c r="E20" s="67"/>
      <c r="F20" s="67"/>
      <c r="G20" s="67"/>
      <c r="H20" s="67"/>
      <c r="I20" s="67"/>
      <c r="J20" s="68"/>
      <c r="K20" s="7"/>
    </row>
    <row r="21" spans="2:11" ht="30.75" thickBot="1" x14ac:dyDescent="0.3">
      <c r="B21" s="5"/>
      <c r="C21" s="32" t="s">
        <v>32</v>
      </c>
      <c r="D21" s="23" t="s">
        <v>15</v>
      </c>
      <c r="E21" s="30">
        <v>5000</v>
      </c>
      <c r="F21" s="31"/>
      <c r="G21" s="28"/>
      <c r="H21" s="27">
        <f>ROUND($E$21*$G$21,2)</f>
        <v>0</v>
      </c>
      <c r="I21" s="27">
        <f>ROUND($H$21*0.23,2)</f>
        <v>0</v>
      </c>
      <c r="J21" s="27">
        <f t="shared" ref="J21:J22" si="0">H21+I21</f>
        <v>0</v>
      </c>
      <c r="K21" s="7"/>
    </row>
    <row r="22" spans="2:11" ht="60.75" thickBot="1" x14ac:dyDescent="0.3">
      <c r="B22" s="5"/>
      <c r="C22" s="32" t="s">
        <v>33</v>
      </c>
      <c r="D22" s="23" t="s">
        <v>16</v>
      </c>
      <c r="E22" s="30">
        <f>5*E21</f>
        <v>25000</v>
      </c>
      <c r="F22" s="31"/>
      <c r="G22" s="28"/>
      <c r="H22" s="27">
        <f>ROUND($E$22*$G$22,2)</f>
        <v>0</v>
      </c>
      <c r="I22" s="27">
        <f>ROUND($H$22*0.23,2)</f>
        <v>0</v>
      </c>
      <c r="J22" s="27">
        <f t="shared" si="0"/>
        <v>0</v>
      </c>
      <c r="K22" s="7"/>
    </row>
    <row r="23" spans="2:11" ht="20.100000000000001" customHeight="1" thickBot="1" x14ac:dyDescent="0.3">
      <c r="B23" s="5"/>
      <c r="C23" s="66" t="s">
        <v>17</v>
      </c>
      <c r="D23" s="67"/>
      <c r="E23" s="67"/>
      <c r="F23" s="67"/>
      <c r="G23" s="67"/>
      <c r="H23" s="69"/>
      <c r="I23" s="70"/>
      <c r="J23" s="29">
        <f>SUM(J21:J22)</f>
        <v>0</v>
      </c>
      <c r="K23" s="22"/>
    </row>
    <row r="24" spans="2:11" ht="20.100000000000001" customHeight="1" thickBot="1" x14ac:dyDescent="0.3">
      <c r="B24" s="5"/>
      <c r="C24" s="66" t="s">
        <v>43</v>
      </c>
      <c r="D24" s="67"/>
      <c r="E24" s="67"/>
      <c r="F24" s="67"/>
      <c r="G24" s="67"/>
      <c r="H24" s="67"/>
      <c r="I24" s="67"/>
      <c r="J24" s="68"/>
      <c r="K24" s="22"/>
    </row>
    <row r="25" spans="2:11" ht="30.75" thickBot="1" x14ac:dyDescent="0.3">
      <c r="B25" s="5"/>
      <c r="C25" s="32" t="s">
        <v>34</v>
      </c>
      <c r="D25" s="23" t="s">
        <v>15</v>
      </c>
      <c r="E25" s="30">
        <v>4800</v>
      </c>
      <c r="F25" s="31"/>
      <c r="G25" s="28"/>
      <c r="H25" s="27">
        <f>ROUND($E$25*$G$25,2)</f>
        <v>0</v>
      </c>
      <c r="I25" s="27">
        <f>ROUND($H$25*0.23,2)</f>
        <v>0</v>
      </c>
      <c r="J25" s="27">
        <f t="shared" ref="J25:J26" si="1">H25+I25</f>
        <v>0</v>
      </c>
      <c r="K25" s="22"/>
    </row>
    <row r="26" spans="2:11" ht="60.75" thickBot="1" x14ac:dyDescent="0.3">
      <c r="B26" s="5"/>
      <c r="C26" s="32" t="s">
        <v>35</v>
      </c>
      <c r="D26" s="23" t="s">
        <v>16</v>
      </c>
      <c r="E26" s="30">
        <f>5*E25</f>
        <v>24000</v>
      </c>
      <c r="F26" s="31"/>
      <c r="G26" s="28"/>
      <c r="H26" s="27">
        <f>ROUND($E$26*$G$26,2)</f>
        <v>0</v>
      </c>
      <c r="I26" s="27">
        <f>ROUND($H$26*0.23,2)</f>
        <v>0</v>
      </c>
      <c r="J26" s="27">
        <f t="shared" si="1"/>
        <v>0</v>
      </c>
      <c r="K26" s="22"/>
    </row>
    <row r="27" spans="2:11" ht="20.100000000000001" customHeight="1" thickBot="1" x14ac:dyDescent="0.3">
      <c r="B27" s="5"/>
      <c r="C27" s="66" t="s">
        <v>44</v>
      </c>
      <c r="D27" s="67"/>
      <c r="E27" s="67"/>
      <c r="F27" s="67"/>
      <c r="G27" s="67"/>
      <c r="H27" s="69"/>
      <c r="I27" s="70"/>
      <c r="J27" s="29">
        <f>SUM(J25:J26)</f>
        <v>0</v>
      </c>
      <c r="K27" s="22"/>
    </row>
    <row r="28" spans="2:11" ht="20.100000000000001" customHeight="1" thickBot="1" x14ac:dyDescent="0.3">
      <c r="B28" s="5"/>
      <c r="C28" s="37" t="s">
        <v>19</v>
      </c>
      <c r="D28" s="38"/>
      <c r="E28" s="38"/>
      <c r="F28" s="38"/>
      <c r="G28" s="38"/>
      <c r="H28" s="39"/>
      <c r="I28" s="40"/>
      <c r="J28" s="33">
        <f>J23+J27</f>
        <v>0</v>
      </c>
      <c r="K28" s="22"/>
    </row>
    <row r="29" spans="2:11" ht="20.100000000000001" customHeight="1" thickBot="1" x14ac:dyDescent="0.3">
      <c r="B29" s="5"/>
      <c r="C29" s="66" t="s">
        <v>49</v>
      </c>
      <c r="D29" s="67"/>
      <c r="E29" s="67"/>
      <c r="F29" s="67"/>
      <c r="G29" s="67"/>
      <c r="H29" s="67"/>
      <c r="I29" s="67"/>
      <c r="J29" s="68"/>
      <c r="K29" s="22"/>
    </row>
    <row r="30" spans="2:11" ht="20.100000000000001" customHeight="1" thickBot="1" x14ac:dyDescent="0.3">
      <c r="B30" s="5"/>
      <c r="C30" s="66" t="s">
        <v>14</v>
      </c>
      <c r="D30" s="67"/>
      <c r="E30" s="67"/>
      <c r="F30" s="67"/>
      <c r="G30" s="67"/>
      <c r="H30" s="67"/>
      <c r="I30" s="67"/>
      <c r="J30" s="68"/>
      <c r="K30" s="22"/>
    </row>
    <row r="31" spans="2:11" ht="30.75" thickBot="1" x14ac:dyDescent="0.3">
      <c r="B31" s="5"/>
      <c r="C31" s="32" t="s">
        <v>36</v>
      </c>
      <c r="D31" s="23" t="s">
        <v>25</v>
      </c>
      <c r="E31" s="30">
        <v>7500</v>
      </c>
      <c r="F31" s="31"/>
      <c r="G31" s="28"/>
      <c r="H31" s="27">
        <f>ROUND($E$31*$G$31,2)</f>
        <v>0</v>
      </c>
      <c r="I31" s="27">
        <f>ROUND($H$31*0.23,2)</f>
        <v>0</v>
      </c>
      <c r="J31" s="27">
        <f t="shared" ref="J31:J32" si="2">H31+I31</f>
        <v>0</v>
      </c>
      <c r="K31" s="22"/>
    </row>
    <row r="32" spans="2:11" ht="60" customHeight="1" thickBot="1" x14ac:dyDescent="0.3">
      <c r="B32" s="5"/>
      <c r="C32" s="32" t="s">
        <v>37</v>
      </c>
      <c r="D32" s="23" t="s">
        <v>16</v>
      </c>
      <c r="E32" s="30">
        <f>5*E31</f>
        <v>37500</v>
      </c>
      <c r="F32" s="31"/>
      <c r="G32" s="28"/>
      <c r="H32" s="27">
        <f>ROUND($E$32*$G$32,2)</f>
        <v>0</v>
      </c>
      <c r="I32" s="27">
        <f>ROUND($H$32*0.23,2)</f>
        <v>0</v>
      </c>
      <c r="J32" s="27">
        <f t="shared" si="2"/>
        <v>0</v>
      </c>
      <c r="K32" s="22"/>
    </row>
    <row r="33" spans="2:11" ht="20.100000000000001" customHeight="1" thickBot="1" x14ac:dyDescent="0.3">
      <c r="B33" s="5"/>
      <c r="C33" s="66" t="s">
        <v>21</v>
      </c>
      <c r="D33" s="67"/>
      <c r="E33" s="67"/>
      <c r="F33" s="67"/>
      <c r="G33" s="67"/>
      <c r="H33" s="69"/>
      <c r="I33" s="70"/>
      <c r="J33" s="29">
        <f>SUM(J31:J32)</f>
        <v>0</v>
      </c>
      <c r="K33" s="22"/>
    </row>
    <row r="34" spans="2:11" ht="20.100000000000001" customHeight="1" thickBot="1" x14ac:dyDescent="0.3">
      <c r="B34" s="5"/>
      <c r="C34" s="66" t="s">
        <v>43</v>
      </c>
      <c r="D34" s="67"/>
      <c r="E34" s="67"/>
      <c r="F34" s="67"/>
      <c r="G34" s="67"/>
      <c r="H34" s="67"/>
      <c r="I34" s="67"/>
      <c r="J34" s="68"/>
      <c r="K34" s="22"/>
    </row>
    <row r="35" spans="2:11" ht="30.75" thickBot="1" x14ac:dyDescent="0.3">
      <c r="B35" s="5"/>
      <c r="C35" s="32" t="s">
        <v>31</v>
      </c>
      <c r="D35" s="23" t="s">
        <v>25</v>
      </c>
      <c r="E35" s="30">
        <v>6900</v>
      </c>
      <c r="F35" s="31"/>
      <c r="G35" s="28"/>
      <c r="H35" s="27">
        <f>ROUND($E$35*$G$35,2)</f>
        <v>0</v>
      </c>
      <c r="I35" s="27">
        <f>ROUND($H$35*0.23,2)</f>
        <v>0</v>
      </c>
      <c r="J35" s="27">
        <f t="shared" ref="J35:J36" si="3">H35+I35</f>
        <v>0</v>
      </c>
      <c r="K35" s="22"/>
    </row>
    <row r="36" spans="2:11" ht="60.75" thickBot="1" x14ac:dyDescent="0.3">
      <c r="B36" s="5"/>
      <c r="C36" s="32" t="s">
        <v>30</v>
      </c>
      <c r="D36" s="23" t="s">
        <v>16</v>
      </c>
      <c r="E36" s="30">
        <f>5*E35</f>
        <v>34500</v>
      </c>
      <c r="F36" s="31"/>
      <c r="G36" s="28"/>
      <c r="H36" s="27">
        <f>ROUND($E$36*$G$36,2)</f>
        <v>0</v>
      </c>
      <c r="I36" s="27">
        <f>ROUND($H$36*0.23,2)</f>
        <v>0</v>
      </c>
      <c r="J36" s="27">
        <f t="shared" si="3"/>
        <v>0</v>
      </c>
      <c r="K36" s="22"/>
    </row>
    <row r="37" spans="2:11" ht="20.100000000000001" customHeight="1" thickBot="1" x14ac:dyDescent="0.3">
      <c r="B37" s="5"/>
      <c r="C37" s="66" t="s">
        <v>46</v>
      </c>
      <c r="D37" s="67"/>
      <c r="E37" s="67"/>
      <c r="F37" s="67"/>
      <c r="G37" s="67"/>
      <c r="H37" s="69"/>
      <c r="I37" s="70"/>
      <c r="J37" s="29">
        <f>SUM(J35:J36)</f>
        <v>0</v>
      </c>
      <c r="K37" s="22"/>
    </row>
    <row r="38" spans="2:11" ht="20.100000000000001" customHeight="1" thickBot="1" x14ac:dyDescent="0.3">
      <c r="B38" s="5"/>
      <c r="C38" s="37" t="s">
        <v>22</v>
      </c>
      <c r="D38" s="38"/>
      <c r="E38" s="38"/>
      <c r="F38" s="38"/>
      <c r="G38" s="38"/>
      <c r="H38" s="39"/>
      <c r="I38" s="40"/>
      <c r="J38" s="33">
        <f>J33+J37</f>
        <v>0</v>
      </c>
      <c r="K38" s="22"/>
    </row>
    <row r="39" spans="2:11" ht="20.100000000000001" customHeight="1" thickBot="1" x14ac:dyDescent="0.3">
      <c r="B39" s="5"/>
      <c r="C39" s="66" t="s">
        <v>50</v>
      </c>
      <c r="D39" s="67"/>
      <c r="E39" s="67"/>
      <c r="F39" s="67"/>
      <c r="G39" s="67"/>
      <c r="H39" s="67"/>
      <c r="I39" s="67"/>
      <c r="J39" s="68"/>
      <c r="K39" s="22"/>
    </row>
    <row r="40" spans="2:11" ht="20.100000000000001" customHeight="1" thickBot="1" x14ac:dyDescent="0.3">
      <c r="B40" s="5"/>
      <c r="C40" s="66" t="s">
        <v>14</v>
      </c>
      <c r="D40" s="67"/>
      <c r="E40" s="67"/>
      <c r="F40" s="67"/>
      <c r="G40" s="67"/>
      <c r="H40" s="67"/>
      <c r="I40" s="67"/>
      <c r="J40" s="68"/>
      <c r="K40" s="22"/>
    </row>
    <row r="41" spans="2:11" ht="30.75" thickBot="1" x14ac:dyDescent="0.3">
      <c r="B41" s="5"/>
      <c r="C41" s="32" t="s">
        <v>29</v>
      </c>
      <c r="D41" s="23" t="s">
        <v>20</v>
      </c>
      <c r="E41" s="30">
        <v>12000</v>
      </c>
      <c r="F41" s="31"/>
      <c r="G41" s="28"/>
      <c r="H41" s="27">
        <f>ROUND($E$41*$G$41,2)</f>
        <v>0</v>
      </c>
      <c r="I41" s="27">
        <f>ROUND($H$41*0.23,2)</f>
        <v>0</v>
      </c>
      <c r="J41" s="27">
        <f t="shared" ref="J41:J42" si="4">H41+I41</f>
        <v>0</v>
      </c>
      <c r="K41" s="22"/>
    </row>
    <row r="42" spans="2:11" ht="60.75" thickBot="1" x14ac:dyDescent="0.3">
      <c r="B42" s="5"/>
      <c r="C42" s="32" t="s">
        <v>28</v>
      </c>
      <c r="D42" s="23" t="s">
        <v>16</v>
      </c>
      <c r="E42" s="30">
        <f>5*E41</f>
        <v>60000</v>
      </c>
      <c r="F42" s="31"/>
      <c r="G42" s="28"/>
      <c r="H42" s="27">
        <f>ROUND($E$42*$G$42,2)</f>
        <v>0</v>
      </c>
      <c r="I42" s="27">
        <f>ROUND($H$42*0.23,2)</f>
        <v>0</v>
      </c>
      <c r="J42" s="27">
        <f t="shared" si="4"/>
        <v>0</v>
      </c>
      <c r="K42" s="22"/>
    </row>
    <row r="43" spans="2:11" ht="20.100000000000001" customHeight="1" thickBot="1" x14ac:dyDescent="0.3">
      <c r="B43" s="5"/>
      <c r="C43" s="66" t="s">
        <v>23</v>
      </c>
      <c r="D43" s="67"/>
      <c r="E43" s="67"/>
      <c r="F43" s="67"/>
      <c r="G43" s="67"/>
      <c r="H43" s="69"/>
      <c r="I43" s="70"/>
      <c r="J43" s="29">
        <f>SUM(J41:J42)</f>
        <v>0</v>
      </c>
      <c r="K43" s="22"/>
    </row>
    <row r="44" spans="2:11" ht="20.100000000000001" customHeight="1" thickBot="1" x14ac:dyDescent="0.3">
      <c r="B44" s="5"/>
      <c r="C44" s="66" t="s">
        <v>43</v>
      </c>
      <c r="D44" s="67"/>
      <c r="E44" s="67"/>
      <c r="F44" s="67"/>
      <c r="G44" s="67"/>
      <c r="H44" s="67"/>
      <c r="I44" s="67"/>
      <c r="J44" s="68"/>
      <c r="K44" s="22"/>
    </row>
    <row r="45" spans="2:11" ht="30.75" thickBot="1" x14ac:dyDescent="0.3">
      <c r="B45" s="5"/>
      <c r="C45" s="32" t="s">
        <v>26</v>
      </c>
      <c r="D45" s="23" t="s">
        <v>20</v>
      </c>
      <c r="E45" s="30">
        <v>11500</v>
      </c>
      <c r="F45" s="31"/>
      <c r="G45" s="28"/>
      <c r="H45" s="27">
        <f>ROUND($E$45*$G$45,2)</f>
        <v>0</v>
      </c>
      <c r="I45" s="27">
        <f>ROUND($H$45*0.23,2)</f>
        <v>0</v>
      </c>
      <c r="J45" s="27">
        <f t="shared" ref="J45:J46" si="5">H45+I45</f>
        <v>0</v>
      </c>
      <c r="K45" s="22"/>
    </row>
    <row r="46" spans="2:11" ht="60.75" thickBot="1" x14ac:dyDescent="0.3">
      <c r="C46" s="32" t="s">
        <v>27</v>
      </c>
      <c r="D46" s="23" t="s">
        <v>16</v>
      </c>
      <c r="E46" s="30">
        <f>5*E45</f>
        <v>57500</v>
      </c>
      <c r="F46" s="31"/>
      <c r="G46" s="28"/>
      <c r="H46" s="27">
        <f>ROUND($E$46*$G$46,2)</f>
        <v>0</v>
      </c>
      <c r="I46" s="27">
        <f>ROUND($H$46*0.23,2)</f>
        <v>0</v>
      </c>
      <c r="J46" s="27">
        <f t="shared" si="5"/>
        <v>0</v>
      </c>
    </row>
    <row r="47" spans="2:11" ht="20.100000000000001" customHeight="1" thickBot="1" x14ac:dyDescent="0.3">
      <c r="C47" s="66" t="s">
        <v>45</v>
      </c>
      <c r="D47" s="67"/>
      <c r="E47" s="67"/>
      <c r="F47" s="67"/>
      <c r="G47" s="67"/>
      <c r="H47" s="69"/>
      <c r="I47" s="70"/>
      <c r="J47" s="29">
        <f>SUM(J45:J46)</f>
        <v>0</v>
      </c>
    </row>
    <row r="48" spans="2:11" ht="20.100000000000001" customHeight="1" thickBot="1" x14ac:dyDescent="0.3">
      <c r="C48" s="37" t="s">
        <v>24</v>
      </c>
      <c r="D48" s="38"/>
      <c r="E48" s="38"/>
      <c r="F48" s="38"/>
      <c r="G48" s="38"/>
      <c r="H48" s="39"/>
      <c r="I48" s="40"/>
      <c r="J48" s="33">
        <f>J43+J47</f>
        <v>0</v>
      </c>
    </row>
    <row r="49" spans="2:10" ht="20.100000000000001" customHeight="1" thickBot="1" x14ac:dyDescent="0.3">
      <c r="C49" s="41" t="s">
        <v>38</v>
      </c>
      <c r="D49" s="42"/>
      <c r="E49" s="42"/>
      <c r="F49" s="42"/>
      <c r="G49" s="42"/>
      <c r="H49" s="43"/>
      <c r="I49" s="44"/>
      <c r="J49" s="34">
        <f>J28+J38+J48</f>
        <v>0</v>
      </c>
    </row>
    <row r="51" spans="2:10" x14ac:dyDescent="0.25">
      <c r="C51" s="45" t="s">
        <v>39</v>
      </c>
      <c r="D51" s="46"/>
      <c r="E51" s="46"/>
      <c r="F51" s="46"/>
      <c r="G51" s="46"/>
      <c r="H51" s="46"/>
      <c r="I51" s="46"/>
      <c r="J51" s="47"/>
    </row>
    <row r="52" spans="2:10" x14ac:dyDescent="0.25">
      <c r="B52" s="5"/>
      <c r="C52" s="48"/>
      <c r="D52" s="49"/>
      <c r="E52" s="49"/>
      <c r="F52" s="49"/>
      <c r="G52" s="49"/>
      <c r="H52" s="49"/>
      <c r="I52" s="49"/>
      <c r="J52" s="50"/>
    </row>
    <row r="53" spans="2:10" x14ac:dyDescent="0.25">
      <c r="B53" s="5"/>
      <c r="C53" s="51"/>
      <c r="D53" s="52"/>
      <c r="E53" s="52"/>
      <c r="F53" s="52"/>
      <c r="G53" s="52"/>
      <c r="H53" s="52"/>
      <c r="I53" s="52"/>
      <c r="J53" s="53"/>
    </row>
    <row r="54" spans="2:10" ht="15" customHeight="1" x14ac:dyDescent="0.25">
      <c r="C54" s="63" t="s">
        <v>48</v>
      </c>
      <c r="D54" s="64"/>
      <c r="E54" s="64"/>
      <c r="F54" s="64"/>
      <c r="G54" s="64"/>
      <c r="H54" s="64"/>
      <c r="I54" s="64"/>
      <c r="J54" s="65"/>
    </row>
    <row r="56" spans="2:10" x14ac:dyDescent="0.25">
      <c r="C56" s="6"/>
      <c r="D56" s="4" t="s">
        <v>47</v>
      </c>
      <c r="H56" s="54" t="s">
        <v>40</v>
      </c>
      <c r="I56" s="55"/>
      <c r="J56" s="56"/>
    </row>
    <row r="57" spans="2:10" x14ac:dyDescent="0.25">
      <c r="H57" s="57" t="s">
        <v>41</v>
      </c>
      <c r="I57" s="58"/>
      <c r="J57" s="59"/>
    </row>
    <row r="58" spans="2:10" x14ac:dyDescent="0.25">
      <c r="H58" s="60"/>
      <c r="I58" s="61"/>
      <c r="J58" s="62"/>
    </row>
    <row r="59" spans="2:10" x14ac:dyDescent="0.25">
      <c r="D59" s="36"/>
      <c r="F59" s="21"/>
    </row>
  </sheetData>
  <sheetProtection algorithmName="SHA-512" hashValue="vive47MzcvVhNFRNV0mahurnDCxyxPKXXVyJsdXjN8yIzl/EILuK4TSSRu1NNakSpqb/iZ8Z5CsU2Tzc4Xyngg==" saltValue="oL7vkVA5yg8d0aBDaTeZuA==" spinCount="100000" sheet="1" formatCells="0" formatColumns="0" formatRows="0" insertColumns="0" insertRows="0" insertHyperlinks="0" deleteColumns="0" deleteRows="0" sort="0" autoFilter="0" pivotTables="0"/>
  <mergeCells count="30">
    <mergeCell ref="D5:I5"/>
    <mergeCell ref="C24:J24"/>
    <mergeCell ref="C27:I27"/>
    <mergeCell ref="C28:I28"/>
    <mergeCell ref="C29:J29"/>
    <mergeCell ref="C8:D8"/>
    <mergeCell ref="C9:D9"/>
    <mergeCell ref="C7:D7"/>
    <mergeCell ref="C19:J19"/>
    <mergeCell ref="C20:J20"/>
    <mergeCell ref="C23:I23"/>
    <mergeCell ref="H8:J11"/>
    <mergeCell ref="B14:K14"/>
    <mergeCell ref="B13:K13"/>
    <mergeCell ref="C30:J30"/>
    <mergeCell ref="C33:I33"/>
    <mergeCell ref="C34:J34"/>
    <mergeCell ref="C37:I37"/>
    <mergeCell ref="C38:I38"/>
    <mergeCell ref="C39:J39"/>
    <mergeCell ref="C40:J40"/>
    <mergeCell ref="C43:I43"/>
    <mergeCell ref="C44:J44"/>
    <mergeCell ref="C47:I47"/>
    <mergeCell ref="C48:I48"/>
    <mergeCell ref="C49:I49"/>
    <mergeCell ref="C51:J53"/>
    <mergeCell ref="H56:J56"/>
    <mergeCell ref="H57:J58"/>
    <mergeCell ref="C54:J54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Urządzenia abonenckie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Kiełbus Tomasz</cp:lastModifiedBy>
  <cp:lastPrinted>2018-08-19T08:07:51Z</cp:lastPrinted>
  <dcterms:created xsi:type="dcterms:W3CDTF">2018-05-14T12:41:30Z</dcterms:created>
  <dcterms:modified xsi:type="dcterms:W3CDTF">2019-03-06T15:35:56Z</dcterms:modified>
</cp:coreProperties>
</file>